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irsgov-my.sharepoint.com/personal/tq2sb_ds_irsnet_gov/Documents/Desktop/scsems/q2 2025/"/>
    </mc:Choice>
  </mc:AlternateContent>
  <xr:revisionPtr revIDLastSave="8" documentId="13_ncr:1_{0138F481-CE49-4C12-8C4D-34AC75D74B72}" xr6:coauthVersionLast="47" xr6:coauthVersionMax="47" xr10:uidLastSave="{BC8E33E5-1208-406C-BFAB-331F65260982}"/>
  <bookViews>
    <workbookView xWindow="-120" yWindow="-120" windowWidth="29040" windowHeight="15720" xr2:uid="{3BC34D68-A44B-49E6-BE33-12FA39C6CB22}"/>
  </bookViews>
  <sheets>
    <sheet name="Dashboard" sheetId="2" r:id="rId1"/>
    <sheet name="Results" sheetId="3" r:id="rId2"/>
    <sheet name="Instructions" sheetId="4" r:id="rId3"/>
    <sheet name="Check Point Test Cases" sheetId="1" r:id="rId4"/>
    <sheet name="Change Log" sheetId="5" r:id="rId5"/>
    <sheet name="New Release Changes" sheetId="6" r:id="rId6"/>
    <sheet name="Issue Code Table" sheetId="7" r:id="rId7"/>
  </sheets>
  <definedNames>
    <definedName name="_xlnm._FilterDatabase" localSheetId="3" hidden="1">'Check Point Test Cases'!$A$2:$AB$95</definedName>
    <definedName name="_xlnm._FilterDatabase" localSheetId="6" hidden="1">'Issue Code Table'!$A$1:$T$1</definedName>
    <definedName name="_xlnm._FilterDatabase" localSheetId="5" hidden="1">'New Release Changes'!$A$2:$D$95</definedName>
    <definedName name="_xlnm.Print_Area" localSheetId="5">'New Release Changes'!$A$1:$D$2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3" l="1"/>
  <c r="M12" i="3"/>
  <c r="AA57" i="1"/>
  <c r="AA58" i="1"/>
  <c r="AA59" i="1"/>
  <c r="AA60" i="1"/>
  <c r="AA61" i="1"/>
  <c r="AA62" i="1"/>
  <c r="AA63" i="1"/>
  <c r="AA64" i="1"/>
  <c r="AA65" i="1"/>
  <c r="AA66" i="1"/>
  <c r="AA67" i="1"/>
  <c r="AA68" i="1"/>
  <c r="AA54" i="1"/>
  <c r="AA55"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3" i="1"/>
  <c r="AA4" i="1"/>
  <c r="AA5"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6" i="1"/>
  <c r="AA56" i="1"/>
  <c r="D19" i="3" l="1"/>
  <c r="F17" i="3"/>
  <c r="D18" i="3"/>
  <c r="E18" i="3"/>
  <c r="F18" i="3"/>
  <c r="E19" i="3"/>
  <c r="F19" i="3"/>
  <c r="D20" i="3"/>
  <c r="E20" i="3"/>
  <c r="F20" i="3"/>
  <c r="D21" i="3"/>
  <c r="E21" i="3"/>
  <c r="F21" i="3"/>
  <c r="D22" i="3"/>
  <c r="E22" i="3"/>
  <c r="F22" i="3"/>
  <c r="D23" i="3"/>
  <c r="E23" i="3"/>
  <c r="F23" i="3"/>
  <c r="D16" i="3"/>
  <c r="E16" i="3"/>
  <c r="F16" i="3"/>
  <c r="D17" i="3"/>
  <c r="E17" i="3"/>
  <c r="C17" i="3"/>
  <c r="C18" i="3"/>
  <c r="C19" i="3"/>
  <c r="C20" i="3"/>
  <c r="C21" i="3"/>
  <c r="C22" i="3"/>
  <c r="C23" i="3"/>
  <c r="C16" i="3"/>
  <c r="E12" i="3" l="1"/>
  <c r="D12" i="3"/>
  <c r="C12" i="3"/>
  <c r="B12" i="3"/>
  <c r="I23" i="3"/>
  <c r="H23" i="3"/>
  <c r="H22" i="3"/>
  <c r="I22" i="3"/>
  <c r="I21" i="3"/>
  <c r="H21" i="3"/>
  <c r="H20" i="3"/>
  <c r="I20" i="3"/>
  <c r="I19" i="3"/>
  <c r="H19" i="3"/>
  <c r="H18" i="3"/>
  <c r="I18" i="3"/>
  <c r="I17" i="3"/>
  <c r="H17" i="3"/>
  <c r="H16" i="3"/>
  <c r="I16" i="3"/>
  <c r="N12" i="3" l="1"/>
  <c r="F12" i="3"/>
  <c r="D24" i="3"/>
  <c r="G12" i="3" s="1"/>
</calcChain>
</file>

<file path=xl/sharedStrings.xml><?xml version="1.0" encoding="utf-8"?>
<sst xmlns="http://schemas.openxmlformats.org/spreadsheetml/2006/main" count="2879" uniqueCount="2280">
  <si>
    <t>Test Cases</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</si>
  <si>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</si>
  <si>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</si>
  <si>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</si>
  <si>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</si>
  <si>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</si>
  <si>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</si>
  <si>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</si>
  <si>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</si>
  <si>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</si>
  <si>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</si>
  <si>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</si>
  <si>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</si>
  <si>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</si>
  <si>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</si>
  <si>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CheckPoint-32</t>
  </si>
  <si>
    <t>CP-9</t>
  </si>
  <si>
    <t>Information System Backup</t>
  </si>
  <si>
    <t>The backup can be scheduled to take daily, weekly or monthly. The backup can be taken locally on the device and also on a remote server via FTP, tftp or scp. The backup which is taken last is marked with (latest) in backup type.</t>
  </si>
  <si>
    <t>Review the backup schedule from the Firewall GUI location:
Navigate to Maintenance &gt; System Backup &gt; Scheduled Backup</t>
  </si>
  <si>
    <t>Scheduled Backups is configured.</t>
  </si>
  <si>
    <t>Scheduled Backups is not configured.</t>
  </si>
  <si>
    <t>Limited</t>
  </si>
  <si>
    <t>HSC11</t>
  </si>
  <si>
    <t>HSC11: No backup plan exists to remove failed data loads in the data warehouse</t>
  </si>
  <si>
    <t>CheckPoint-40</t>
  </si>
  <si>
    <t xml:space="preserve"> AU-12</t>
  </si>
  <si>
    <t xml:space="preserve">Audit Generation </t>
  </si>
  <si>
    <t>Use Checkpoint Sections and Titles</t>
  </si>
  <si>
    <t>Use Sections to organize rules into related groups, whenever possible. Set each off with a descriptive Section Title.</t>
  </si>
  <si>
    <t>From the Firewall GUI review the Firewall Rules and verify that each rule has a description added and that sections are used as per the requirement.</t>
  </si>
  <si>
    <t>Checkpoint Sections and Titles are used.</t>
  </si>
  <si>
    <t>Checkpoint Sections and Titles are not used.</t>
  </si>
  <si>
    <t>Significant</t>
  </si>
  <si>
    <t>HAU17</t>
  </si>
  <si>
    <t>HAU17: Audit logs do not capture sufficient auditable events</t>
  </si>
  <si>
    <t>CheckPoint-01</t>
  </si>
  <si>
    <t>IA-5</t>
  </si>
  <si>
    <t>Authenticator Management</t>
  </si>
  <si>
    <t>Defines the minimum length a password can be. The minimum number of characters of a password that is to be allowed for users or SNMP users. Does not apply to passwords that have already been set.</t>
  </si>
  <si>
    <t>Perform an automated test using the current Nessus Profile provided by the IRS Office of Safeguards website or run the following command to verify the Minimum Password Length. to verify the Minimum Password Length.
CLI:
Hostname&gt;show password-controls min-password-length
Minimum Password Length 14
GUI: 
Navigate to User Management &gt; Password Policy
Ensure Minimum Password Length is set to 14 or higher.</t>
  </si>
  <si>
    <t>Minimum Password Length is set to 14 or higher.</t>
  </si>
  <si>
    <t>Minimum Password Length is not set to 14 or higher.</t>
  </si>
  <si>
    <t>HPW3</t>
  </si>
  <si>
    <t>HPW3: Minimum password length is too short</t>
  </si>
  <si>
    <t>CheckPoint-02</t>
  </si>
  <si>
    <t>A palindrome is a sequence of letters, numbers, or characters that can be read the same in each direction. racecar, bob, and noon are some of the famous examples of Palindrome.</t>
  </si>
  <si>
    <t>Perform an automated test using the current Nessus Profile provided by the IRS Office of Safeguards website or run the following command to verify the Minimum Password Length. to verify the Disallow Palindrome setting.
CLI:
Hostname&gt; show password-controls palindrome-check
Password Palindrome Check on
GUI: 
Navigate to User Management &gt; Password Policy
Ensure Disallow Palindrome setting is checked.</t>
  </si>
  <si>
    <t xml:space="preserve">Disallow Palindromes is selected. </t>
  </si>
  <si>
    <t xml:space="preserve">Disallow Palindromes is not selected. </t>
  </si>
  <si>
    <t>Moderate</t>
  </si>
  <si>
    <t>HPW12</t>
  </si>
  <si>
    <t>HPW12: Passwords do not meet complexity requirements</t>
  </si>
  <si>
    <t>CheckPoint-03</t>
  </si>
  <si>
    <t>This checks all new passwords to ensure that they meet basic requirements for strong passwords. The required number of character types are: Upper case alphabetic (A-Z), Lower case alphabetic (a-z), Digits (0-9), Other (everything else). A value of "1" effectively disables this check. Changes to this setting do not affect existing passwords.</t>
  </si>
  <si>
    <t>Perform an automated test using the current Nessus Profile provided by the IRS Office of Safeguards website or run the following command to verify the Minimum Password Length. to verify the Password Complexity.
CLI:
Hostname&gt; show password-controls complexity
Password Complexity 4
GUI: 
Navigate to User Management &gt; Password Policy &gt; Password Complexity:
Ensure '4 - Require three character types' checked.</t>
  </si>
  <si>
    <t>Password Complexity is set to 4.</t>
  </si>
  <si>
    <t>CheckPoint-04</t>
  </si>
  <si>
    <t>Check for reuse of passwords. When a user's password is changed, the new password is checked against the recent passwords for the user. An identical password is not allowed. The number of passwords kept in the record is set by History length. Does not apply to SNMP passwords. Enables or disables password history checking and password history recording, for all users.</t>
  </si>
  <si>
    <t>Perform an automated test using the current Nessus Profile provided by the IRS Office of Safeguards website or run the following command to verify the Minimum Password Length. to verify the Check for Password Reuse and History Length setting.
CLI:
Hostname&gt; show password-controls history-checking
Password History Checking on
Hostname&gt; show password-controls history-length
Password History Length 24
GUI: 
Navigate to User Management &gt; Password Policy &gt; Password History:
Ensure 'Check for Password Reuse' is checked.
Navigate to User Management &gt; Password Policy &gt; Password History:
Ensure 'History Length' is set to 24 or more.</t>
  </si>
  <si>
    <t>Password History has not been configured per IRS requirements.</t>
  </si>
  <si>
    <t>HPW6</t>
  </si>
  <si>
    <t>CheckPoint-05</t>
  </si>
  <si>
    <t>The number of days for which a password is valid. After that time, the password expires. The count starts when the user changes their passwords. Users are required to change an expired password the next time they log in. If set to never, passwords do not expire. Does not apply to SNMP users.</t>
  </si>
  <si>
    <t>Perform an automated test using the current Nessus Profile provided by the IRS Office of Safeguards website or run the following command to verify the Minimum Password Length. to verify the Password Expiration setting.
CLI:
Hostname&gt; show password-controls password-expiration
Password Expiration Lifetime 90 for standard users, admin.
GUI: 
Navigate to User Management &gt; Password Policy &gt; Mandatory Password Changes: Password Expiration:
Ensure 'Password expires after' is checked and set to 90 or less for standard users, and admin.</t>
  </si>
  <si>
    <t>Password Expiration is set to 90 or fewer days for Administrators and for Standard Users.</t>
  </si>
  <si>
    <t>HPW2</t>
  </si>
  <si>
    <t>HPW2: Password does not expire timely</t>
  </si>
  <si>
    <t>CheckPoint-06</t>
  </si>
  <si>
    <t>AC-2</t>
  </si>
  <si>
    <t xml:space="preserve">Account Management </t>
  </si>
  <si>
    <t>The number of days before the password expires that the user starts getting warned they will have to change it. A user that does not log in will not see the warning.</t>
  </si>
  <si>
    <t>Perform an automated test using the current Nessus Profile provided by the IRS Office of Safeguards website or run the following command to verify the Minimum Password Length. to verify the warn users before Password Expiration x days setting.
CLI:
Hostname&gt; show password-controls expiration-warning-days
Password Expiration Warning Days 14
GUI: 
Navigate to User Management &gt; Password Policy &gt; Mandatory Password Changes
Ensure 'Warn users before password expiration' is set to14 days or less.</t>
  </si>
  <si>
    <t>Warn users before password expiration is set to 14 days.</t>
  </si>
  <si>
    <t>Warn users before password expiration is not set to 14 days.</t>
  </si>
  <si>
    <t>Updated password expiration warning from 7 to 14</t>
  </si>
  <si>
    <t>HPW7</t>
  </si>
  <si>
    <t>HPW7: Password change notification is not sufficient</t>
  </si>
  <si>
    <t>CheckPoint-07</t>
  </si>
  <si>
    <t>Lockout users after password expiration. After a user's password has expired, they have this number of days to log in and change it. If they do change their password within that number of days they will be unable to log in: They are locked out. A value of never allows the user to wait as long as they want to change their password.</t>
  </si>
  <si>
    <t xml:space="preserve">Perform an automated test using the current Nessus Profile provided by the IRS Office of Safeguards website or run the following command to verify the Minimum Password Length. to verify the lockout users after x days setting.
CLI:
Hostname&gt; show password-controls expiration-lockout-days
Password Expiration Lockout Days 1
GUI: 
Navigate to User Management &gt; Password Policy &gt; Mandatory Password Changes &gt; Lockout users after password expiration:
Ensure 'Lockout user after' is checked and set to 1 day.
</t>
  </si>
  <si>
    <t>Lockout users after password expiration is set to 1.</t>
  </si>
  <si>
    <t>Lockout users after password expiration is not set to 1.</t>
  </si>
  <si>
    <t>HPW4</t>
  </si>
  <si>
    <t>HPW4: Minimum password age does not exist</t>
  </si>
  <si>
    <t>CheckPoint-08</t>
  </si>
  <si>
    <t>Deny access to unused accounts. If there has been no successful login attempt in a set period of time, the user is locked out and cannot log in.</t>
  </si>
  <si>
    <t>Perform an automated test using the current Nessus Profile provided by the IRS Office of Safeguards website or run the following command to verify the Minimum Password Length. to verify the Deny access to unused accounts setting.
CLI:
Hostname&gt; show password-controls deny-on-nonuse enable
Deny Access to Unused Accounts on
GUI: 
Navigate to User Management &gt; Password Policy &gt; Deny access to unused accounts:
Ensure 'Deny access to unused accounts' is checked.</t>
  </si>
  <si>
    <t>Deny access to unused accounts is selected.</t>
  </si>
  <si>
    <t>Deny access to unused accounts is not selected.</t>
  </si>
  <si>
    <t>HAC41</t>
  </si>
  <si>
    <t>HAC41: Accounts are not removed or suspended when no longer necessary</t>
  </si>
  <si>
    <t>CheckPoint-09</t>
  </si>
  <si>
    <t>Days of non-use before lock-out. The number of days in which a user has not (successfully) logged in before that user is locked out. This only takes effect if Deny access to unused accounts is selected.</t>
  </si>
  <si>
    <t>Perform an automated test using the current Nessus Profile provided by the IRS Office of Safeguards website or run the following command to verify the Minimum Password Length. to verify the Days of non-use before lock-out setting.
CLI:
Hostname&gt; show password-controls deny-on-nonuse allowed-days
Days Nonuse Before Lockout 30
GUI: 
Navigate to User Management &gt; Password Policy &gt; Deny access to unused accounts:
Ensure 'Days of non-use before lock-out' is set to 30 or less.
**Note:** This setting only takes effect if 'Deny access to unused accounts' is enabled.</t>
  </si>
  <si>
    <t>Days of non-use before lock-out is set to 120 days.</t>
  </si>
  <si>
    <t>Days of non-use before lock-out is not set to 120 days.</t>
  </si>
  <si>
    <t>Updated the Days of non-use before lock-out from 30 to 120</t>
  </si>
  <si>
    <t>HAC10</t>
  </si>
  <si>
    <t>CheckPoint-10</t>
  </si>
  <si>
    <t>Force users to change password at first login after their password was changed using the command set user &lt;username&gt; password or from the Web UI User Management &gt; Users page.</t>
  </si>
  <si>
    <t>Perform an automated test using the current Nessus Profile provided by the IRS Office of Safeguards website or run the following command to verify the Minimum Password Length. to verify the Force users to change password at first login after password was changed from Users page setting.
CLI:
Hostname&gt;show password-controls force-change-when
Force Password Change When Password
GUI: 
Navigate to User Management &gt; Password Policy &gt; Mandatory Password Change:
Ensure 'Force users to change password at first login after password was changed from Users page' is checked.</t>
  </si>
  <si>
    <t xml:space="preserve">Force users to change password at first login after password was changed from Users page is selected. </t>
  </si>
  <si>
    <t xml:space="preserve">Force users to change password at first login after password was changed from Users page is not selected. </t>
  </si>
  <si>
    <t>CheckPoint-11</t>
  </si>
  <si>
    <t>AC-11</t>
  </si>
  <si>
    <t>Device Lock</t>
  </si>
  <si>
    <t>If the configured limit is reached, the user is locked out (unable to log in) for a configurable period of time.</t>
  </si>
  <si>
    <t>Perform an automated test using the current Nessus Profile provided by the IRS Office of Safeguards website or run the following command to verify the Minimum Password Length. to verify the Deny access after failed login attempts setting.
CLI:
Hostname&gt; show password-controls deny-on-fail enable
Deny Access After Failed Attempts on
GUI: 
Navigate to User Management &gt; Password Policy &gt; Deny Access After Failed Login Attempts:
Ensure 'Deny access after failed login attempts' is checked.</t>
  </si>
  <si>
    <t>Deny access after failed login attempts is selected.</t>
  </si>
  <si>
    <t>Deny access after failed login attempts is not selected.</t>
  </si>
  <si>
    <t>HAC2</t>
  </si>
  <si>
    <t>HAC2: User sessions do not lock after the Publication 1075 required timeframe</t>
  </si>
  <si>
    <t>CheckPoint-12</t>
  </si>
  <si>
    <t>AC-7</t>
  </si>
  <si>
    <t>Unsuccessful Logon Attempts</t>
  </si>
  <si>
    <t>This only takes effect if Deny access after failed attempts is enabled.
The number of failed login attempts that a user is allowed before being locked out. After making that many successive failed attempts, future attempts will fail. When one login attempt succeeds, counting of failed attempts stops, and the count is reset to zero.</t>
  </si>
  <si>
    <t>Perform an automated test using the current Nessus Profile provided by the IRS Office of Safeguards website or run the following command to verify the Minimum Password Length. to verify the Deny access after failed login attempts setting.
CLI:
Hostname&gt; show password-controls deny-on-fail failures-allowed
Maximum Failed Attempts 3
GUI: 
Navigate to User Management &gt; Password Policy &gt; Deny Access After Failed Login Attempts:
Ensure ' Maximum number of failed attempts allowed is set to' is set to 3 or fewer.</t>
  </si>
  <si>
    <t>Maximum number of failed attempts allowed is set to 3 or fewer.</t>
  </si>
  <si>
    <t>Maximum number of failed attempts allowed is not set to 3 or fewer.</t>
  </si>
  <si>
    <t>Updated the Maximum number of failed attempts from 5 to 3</t>
  </si>
  <si>
    <t>HAC15</t>
  </si>
  <si>
    <t>HAC15: User accounts not locked out after 3 unsuccessful login attempts</t>
  </si>
  <si>
    <t>CheckPoint-13</t>
  </si>
  <si>
    <t>Allow access again after a user has been locked out (due to failed login attempts). The user is allowed access after the configured time if there have been no login attempts during that time). This setting only takes effect if Deny access after failed login attempts is selected.</t>
  </si>
  <si>
    <t>Allow access again after time is set to 900 or more seconds.</t>
  </si>
  <si>
    <t>Allow access again after time is not set to 900 or more seconds.</t>
  </si>
  <si>
    <t xml:space="preserve">Updated the Allow access again from 300 to 900 seconds </t>
  </si>
  <si>
    <t>CheckPoint-14</t>
  </si>
  <si>
    <t>AC-8</t>
  </si>
  <si>
    <t>System Use Notification</t>
  </si>
  <si>
    <t>Configure a login banner, ideally approved by the organization’s legal team. This banner should, at minimum, prohibit unauthorized access, provide notice of logging or monitoring, and avoid using the word “welcome” or similar words of invitation.</t>
  </si>
  <si>
    <t>Perform an automated test using the current Nessus Profile provided by the IRS Office of Safeguards website or run the following command to verify the Minimum Password Length. to verify the Banner configured on the device and it's status.
CLI:
Hostname&gt;show configuration message
set message banner on
set message banner on line msgvalue "Organization defined Banner"
GUI:
Navigate to System Management -&gt; Messages -&gt; Banner message
Ensure Banner Message should be checked and "Organization defined Banner" should be set.</t>
  </si>
  <si>
    <t>Warning banner does not exist, or warning banner is insufficient.</t>
  </si>
  <si>
    <t>HAC14
HAC38</t>
  </si>
  <si>
    <t>HAC14: Warning banner is insufficient
HAC38: Warning banner does not exist</t>
  </si>
  <si>
    <t>CheckPoint-15</t>
  </si>
  <si>
    <t>Sets the MOTD message.</t>
  </si>
  <si>
    <t>Perform an automated test using the current Nessus Profile provided by the IRS Office of Safeguards website or run the following command to verify the Minimum Password Length. to verify the MOTD Banner is configured on the device and it's status.
CLI:
Hostname&gt;show configuration message
set message motd on
set message motd on line msgvalue "MOTD BANNER"
GUI:
Navigate to System Management -&gt; Messages -&gt; Message of the day
Ensure Message of the day should be checked and "MOTD" Banner should be set.</t>
  </si>
  <si>
    <t>Message of The Day (MOTD) is not set.</t>
  </si>
  <si>
    <t>HSI30</t>
  </si>
  <si>
    <t>HSI30: System output is not secured in accordance with Publication 1075</t>
  </si>
  <si>
    <t>CheckPoint-16</t>
  </si>
  <si>
    <t>CM-6</t>
  </si>
  <si>
    <t>Configuration Settings</t>
  </si>
  <si>
    <t>A Core Dump contains the recorded state of the working memory and CPU's contents of the Gaia system at the time that a Gaia process terminated abnormally. The core file is stored in the /var/log/dump/usermode directory.</t>
  </si>
  <si>
    <t>Perform an automated test using the current Nessus Profile provided by the IRS Office of Safeguards website or run the following command to verify the Minimum Password Length. to check the status of Core Dump. 
Hostname&gt; show core-dump status
GUI: 
Navigate to System Management &gt; Core Dump</t>
  </si>
  <si>
    <t>Core Dump is enabled.</t>
  </si>
  <si>
    <t>Core Dump is not enabled.</t>
  </si>
  <si>
    <t>HSI35</t>
  </si>
  <si>
    <t>HSI35: Failover is not properly configured</t>
  </si>
  <si>
    <t>CheckPoint-17</t>
  </si>
  <si>
    <t>The 'Config state' setting provides the detail of the current configuration which is saved or unsaved. Saved state indicates the current configuration of the system is matched with the saved configuration, while unsaved state indicates a configuration change has been made and it has not been saved to the configuration file.</t>
  </si>
  <si>
    <t>Perform an automated test using the current Nessus Profile provided by the IRS Office of Safeguards website or run the following command to verify the Minimum Password Length. to check the status of config-state. 
Hostname&gt; show config-state</t>
  </si>
  <si>
    <t>Config-state is saved.</t>
  </si>
  <si>
    <t>Config-state is not saved.</t>
  </si>
  <si>
    <t>HCM23</t>
  </si>
  <si>
    <t>HCM23: System is not monitored for changes from baseline</t>
  </si>
  <si>
    <t>CheckPoint-18</t>
  </si>
  <si>
    <t>SC-7</t>
  </si>
  <si>
    <t>Boundary Protection</t>
  </si>
  <si>
    <t>Perform an automated test using the current Nessus Profile provided by the IRS Office of Safeguards website or run the following command to verify the Minimum Password Length. to check the status of all interfaces and verify interface state is off if it is not in used.
CLI:
Hostname&gt; show interfaces all
GUI: 
Navigate to Network Management &gt; Network Interfaces.</t>
  </si>
  <si>
    <t>Unused interfaces are disabled.</t>
  </si>
  <si>
    <t>HCM10</t>
  </si>
  <si>
    <t>CheckPoint-19</t>
  </si>
  <si>
    <t>SC-21</t>
  </si>
  <si>
    <t>Secure Name /Address Resolution (Recursive or Cashing Resolver)</t>
  </si>
  <si>
    <t>Gaia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 and if necessary, the tertiary.</t>
  </si>
  <si>
    <t>Perform an automated test using the current Nessus Profile provided by the IRS Office of Safeguards website or run the following command to verify the Minimum Password Length. to check the Primary, Secondary and tertiary DNS are configured.
CLI:
Hostname&gt; show dns primary
10.22.1.39
Hostname&gt; show dns secondary
10.88.3.99
Hostname&gt; show dns tertiary
10.10.1.2
GUI: 
Navigate to Network Management &gt; Hosts and DNS &gt; DNS</t>
  </si>
  <si>
    <t>DNS server is configured.</t>
  </si>
  <si>
    <t>DNS server is not configured.</t>
  </si>
  <si>
    <t>HCM45</t>
  </si>
  <si>
    <t>HCM45: System configuration provides additional attack surface</t>
  </si>
  <si>
    <t>CheckPoint-20</t>
  </si>
  <si>
    <t>CM-7</t>
  </si>
  <si>
    <t>Least Functionality</t>
  </si>
  <si>
    <t>Although IPv6 has many advantages over IPv4, not all organizations have IPv6 or dual stack configurations implemented</t>
  </si>
  <si>
    <t>Perform an automated test using the current Nessus Profile provided by the IRS Office of Safeguards website or run the following command to verify the Minimum Password Length. to check IPv6 status. 
Hostname&gt; show ipv6-state</t>
  </si>
  <si>
    <t>IPv6 is disabled.</t>
  </si>
  <si>
    <t>IPv6 is not disabled.</t>
  </si>
  <si>
    <t>CheckPoint-21</t>
  </si>
  <si>
    <t>Changes the device default hostname.</t>
  </si>
  <si>
    <t>Perform an automated test using the current Nessus Profile provided by the IRS Office of Safeguards website or run the following command to verify the Minimum Password Length. to check Host Name. 
CLI:
Hostname&gt; show hostname
GUI: 
Navigate to Network Management &gt; Hosts and DNS &gt; System Name &gt; Host Name</t>
  </si>
  <si>
    <t>Host Name is set.</t>
  </si>
  <si>
    <t>Host Name is not set.</t>
  </si>
  <si>
    <t>CheckPoint-22</t>
  </si>
  <si>
    <t>Disables the telnet access to the security appliance in the case it has been configured.</t>
  </si>
  <si>
    <t>Perform an automated test using the current Nessus Profile provided by the IRS Office of Safeguards website or run the following command to verify the Minimum Password Length. to check the status of telnet. 
CLI:
Hostname&gt; show net-access telnet
GUI: 
Navigate to System Management &gt; Network Access &gt; Enable Telnet</t>
  </si>
  <si>
    <t>Telnet is disabled.</t>
  </si>
  <si>
    <t>Telnet is not disabled.</t>
  </si>
  <si>
    <t>CheckPoint-23</t>
  </si>
  <si>
    <t>Disable the Dynamic Host Configuration Protocol (DHCP) server on your device.</t>
  </si>
  <si>
    <t>Perform an automated test using the current Nessus Profile provided by the IRS Office of Safeguards website or run the following command to verify the Minimum Password Length. to check the status of DHCP Server. 
CLI:
Hostname&gt; show dhcp server status
GUI: 
Navigate to Network Management &gt; DHCP Server &gt; DHCP Server Configuration &gt; Enable DHCP Server</t>
  </si>
  <si>
    <t>DHCP is disabled.</t>
  </si>
  <si>
    <t>DHCP is not disabled.</t>
  </si>
  <si>
    <t>CheckPoint-24</t>
  </si>
  <si>
    <t>The Simple Network Management Protocol (SNMP) server is used to listen for SNMP commands from an SNMP management system, execute the commands or collect the information and then send results back to the requesting system.</t>
  </si>
  <si>
    <t>Perform an automated test using the current Nessus Profile provided by the IRS Office of Safeguards website or run the following command to verify the Minimum Password Length. to check whether the SNMP agent is configured: 
CLI:
Hostname&gt; show snmp agent 
SNMP Agent Disabled
GUI: 
Navigate to System Management &gt; SNMP &gt; SNMP General Settings
Verify Enable SNMP agent is unchecked.</t>
  </si>
  <si>
    <t>SNMP agent is disabled.</t>
  </si>
  <si>
    <t>SNMP agent is not disabled.</t>
  </si>
  <si>
    <t>CheckPoint-25</t>
  </si>
  <si>
    <t>Sets the SNMP v3.</t>
  </si>
  <si>
    <t>SNMP version is set to v3-Only.</t>
  </si>
  <si>
    <t>SNMP version is not set to v3-Only.</t>
  </si>
  <si>
    <t>HSC42</t>
  </si>
  <si>
    <t>HSC42: Encryption capabilities do not meet the latest FIPS 140 requirements</t>
  </si>
  <si>
    <t>CheckPoint-26</t>
  </si>
  <si>
    <t>Enables SNMP traps to be sent to the NMS.</t>
  </si>
  <si>
    <t>SNMP traps is enabled.</t>
  </si>
  <si>
    <t>SNMP traps is not enabled.</t>
  </si>
  <si>
    <t>HCM11</t>
  </si>
  <si>
    <t>HCM11: SNMP is not implemented correctly</t>
  </si>
  <si>
    <t>CheckPoint-27</t>
  </si>
  <si>
    <t>CheckPoint-28</t>
  </si>
  <si>
    <t>AU-8</t>
  </si>
  <si>
    <t>Time Stamps</t>
  </si>
  <si>
    <t>These settings enable the use of primary and secondary NTP servers to provide redundancy in case of a failure involving the primary NTP server.</t>
  </si>
  <si>
    <t>Perform an automated test using the current Nessus Profile provided by the IRS Office of Safeguards website or run the following command to verify the Minimum Password Length. to check the status of NTP.
CLI:
Hostname&gt; show ntp active
Yes
Perform an automated test using the current Nessus Profile provided by the IRS Office of Safeguards website or run the following command to verify the Minimum Password Length. to verify the IP address is configured for Primary and Secondary NTP server.
Hostname&gt; show ntp servers
IP Address Type Version
------------ ------- ---------------
10.10.22.124 Primary 3
192.169.1.238 Secondary 3
GUI: 
Navigate to System Management &gt; Time &gt; Set Time and Date
Verify Set Time and Date automatically using Network Time Protocol (NTP) option is checked and Primary NTP server and secondary NTP server address is configured.</t>
  </si>
  <si>
    <t>NTP is enabled and IP address is set for Primary and Secondary NTP server.</t>
  </si>
  <si>
    <t>NTP is not enabled and/or IP address is not set for Primary and Secondary NTP server.</t>
  </si>
  <si>
    <t>HAU11</t>
  </si>
  <si>
    <t>HAU11: NTP is not properly implemented</t>
  </si>
  <si>
    <t>CheckPoint-29</t>
  </si>
  <si>
    <t>Sets the local time zone information so that the time displayed by the device is more relevant to those who are viewing it.</t>
  </si>
  <si>
    <t>Perform an automated test using the current Nessus Profile provided by the IRS Office of Safeguards website or run the following command to verify the Minimum Password Length. to verify the Timezone.
CLI:
Hostname&gt; show timezone
Time Zone: Asia/Kolkata (GMT +05:30)
GUI: 
Navigate to System Management &gt; Time &gt; Set Timezone</t>
  </si>
  <si>
    <t>Timezone is configured properly.</t>
  </si>
  <si>
    <t>Timezone is not configured properly.</t>
  </si>
  <si>
    <t>CheckPoint-30</t>
  </si>
  <si>
    <t>List last-successful backup which is taken either locally or on a remote server. The backup can be taken locally on the device and also on a remote server via FTP, tftp or scp. The backup which is taken last is marked with (latest) in backup type.</t>
  </si>
  <si>
    <t>Perform an automated test using the current Nessus Profile provided by the IRS Office of Safeguards website or run the following command to verify the Minimum Password Length. to verify the last successful backup.
CLI:
Hostname&gt;show backup last-successful 
Backup Type: local ( latest )
Backup file location: /var/log/CPbackup/backups/backup_gw-Checkpoint_28_Dec_2015_15_46.tgz
Backup process finished in 00:19 seconds
Backup Date: 28-Dec-2015 15:46:43
GUI: 
Navigate to Maintenance &gt; System Backup</t>
  </si>
  <si>
    <t>System Backup is set.</t>
  </si>
  <si>
    <t>System Backup is not set.</t>
  </si>
  <si>
    <t>CheckPoint-31</t>
  </si>
  <si>
    <t>Perform an automated test using the current Nessus Profile provided by the IRS Office of Safeguards website or run the following command to verify the Minimum Password Length. to verify the list of snapshots taken on the system,
CLI:
Hostname&gt;show snapshots
Restore points:
---------------
monthlysnapshot
Creation of an additional restore point will need 6.272G
Amount of space available for restore points is 7.34G
GUI: 
Navigate to Maintenance &gt; Snapshot Management</t>
  </si>
  <si>
    <t>Snapshot is set.</t>
  </si>
  <si>
    <t>Snapshot is not set.</t>
  </si>
  <si>
    <t>CheckPoint-33</t>
  </si>
  <si>
    <t>AC-12</t>
  </si>
  <si>
    <t>Session Termination</t>
  </si>
  <si>
    <t>HRM5</t>
  </si>
  <si>
    <t>HRM5: User sessions do not terminate after the Publication 1075 period of inactivity</t>
  </si>
  <si>
    <t>CheckPoint-34</t>
  </si>
  <si>
    <t>CheckPoint-35</t>
  </si>
  <si>
    <t>IA-2</t>
  </si>
  <si>
    <t>Identification and Authentication (Organizational Users)</t>
  </si>
  <si>
    <t>Client Authentication allows a user and device to authenticate to the firewall and inherit pre-configured firewall rules for a set amount of time. By default, these connections are unencrypted yet can travel over unsecured networks. It is recommended that all Client Authentication connections be made using the HTTPS configuration. This both uniquely identifies the gateway and keeps the authentication credentials from being copied when going over the network.</t>
  </si>
  <si>
    <t>Perform an automated test using the current Nessus Profile provided by the IRS Office of Safeguards website or verify telnet is disabled for Client Authentication by reviewing the following methods.
Verify following lines are commented out or not present in $FWDIR/conf/fwauthd.conf file.
259 fwssd in.aclientd wait 259 
Verify Secure HTTP is used for Client Authentication. 
Verify following lines have SSL setting enabled in $FWDIR/conf/fwauthd.conf.
900 fwssd in.ahclientd wait 900 ssl:defaultCert.</t>
  </si>
  <si>
    <t>Client Authentication is secured.</t>
  </si>
  <si>
    <t>HAC11</t>
  </si>
  <si>
    <t>HAC11: User access was not established with concept of least privilege</t>
  </si>
  <si>
    <t>CheckPoint-36</t>
  </si>
  <si>
    <t>Configured the TACACS-Servers or Radius server for central authentication.</t>
  </si>
  <si>
    <t>Perform an automated test using the current Nessus Profile provided by the IRS Office of Safeguards website or run the following command to verify the Minimum Password Length. to check TACACS+ server status and TACACS+ servers list.
CLI: 
Hostname&gt; show aaa tacacs-servers state
Hostname&gt; show aaa tacacs-servers list
GUI: 
Navigate to User Management &gt; Authentication Servers &gt; TACACS+ configuration &gt; Enable TACACS+ authentication
Navigate to User Management &gt; Authentication Servers &gt; TACACS+ configuration &gt; Enable TACACS+ Servers
Perform an automated test using the current Nessus Profile provided by the IRS Office of Safeguards website or run the following command to verify the Minimum Password Length. to check radius servers list.
CLI:
Hostname&gt; show aaa radius-servers list
GUI: 
Navigate to User Management &gt; Authentication Servers &gt; Radius Servers.</t>
  </si>
  <si>
    <t>Radius or TACACS+ server is configured.</t>
  </si>
  <si>
    <t>Radius or TACACS+ server is not configured.</t>
  </si>
  <si>
    <t>CheckPoint-37</t>
  </si>
  <si>
    <t>The mgmtauditlogs specifies if the Gaia sends the Gaia audit logs (for configuration changes that authorized users make) to a Check Point Management Server.</t>
  </si>
  <si>
    <t>Perform an automated test using the current Nessus Profile provided by the IRS Office of Safeguards website or run the following command to verify the Minimum Password Length. to verify the mgmtauditlogs.
CLI:
Hostname&gt; show syslog mgmtauditlogs
Sending audit logs to Management Server is enabled
GUI: 
Navigate to System Management &gt; System Logging &gt; System Logging 
Verify Send audit logs to management server upon successful configuration is checked.</t>
  </si>
  <si>
    <t>Mgmtauditlogs is set to on.</t>
  </si>
  <si>
    <t>Mgmtauditlogs is not set to on.</t>
  </si>
  <si>
    <t>CheckPoint-38</t>
  </si>
  <si>
    <t>The auditlog specifies if the Gaia saves the logs for configuration changes that authorized users have done.</t>
  </si>
  <si>
    <t>Auditlog is set to permanent.</t>
  </si>
  <si>
    <t>Auditlog is not set to permanent.</t>
  </si>
  <si>
    <t>CheckPoint-39</t>
  </si>
  <si>
    <t>The cplogs specifies if the Gaia sends the Gaia system logs to a Check Point Management Server:</t>
  </si>
  <si>
    <t>Perform an automated test using the current Nessus Profile provided by the IRS Office of Safeguards website or run the following command to verify the Minimum Password Length. to verify the cplogs.
CLI:
Hostname&gt; show syslog cplogs
Sending syslog syslogs to CheckPoint's logs is disabled
GUI: 
Navigate to System Management &gt; System Logging &gt; System Logging 
Verify Send Syslog messages to management server is checked.</t>
  </si>
  <si>
    <t>Cplogs is set to on.</t>
  </si>
  <si>
    <t>Cplogs is not set to on.</t>
  </si>
  <si>
    <t>CheckPoint-41</t>
  </si>
  <si>
    <t>AU-5</t>
  </si>
  <si>
    <t xml:space="preserve">Response to Audit Processing Failure </t>
  </si>
  <si>
    <t>This is used to generate the Log and Alert when disk space reaches the configured limit.</t>
  </si>
  <si>
    <t>Perform an automated test using the current Nessus Profile provided by the IRS Office of Safeguards website or verify Disk Space Alert is configured if disk space goes beyond the organization defined configured limit from the GUI:
SmartConsole &gt; Gateways &amp; Servers &gt; Select each Gateway &gt; Logs &gt; Local Storage 
* When disk space is below is checked and value MBytes or Percentage is configured
* Issue alert is set to Log, Popup Alert, Mail or SNMP trap alert.</t>
  </si>
  <si>
    <t>Disk Space Alert is set.</t>
  </si>
  <si>
    <t>Disk Space Alert is not set.</t>
  </si>
  <si>
    <t>HAU24
HAU25</t>
  </si>
  <si>
    <t>HAU24: Administrators are not notified when audit storage threshold is reached
HAU25: Audit processing failures are not properly reported and responded to</t>
  </si>
  <si>
    <t>CheckPoint-42</t>
  </si>
  <si>
    <t>AU-2</t>
  </si>
  <si>
    <t>Audit Events</t>
  </si>
  <si>
    <t>This defines the system-wide logging and alerting of parameters.</t>
  </si>
  <si>
    <t>Perform an automated test using the current Nessus Profile provided by the IRS Office of Safeguards website or verify Logging is set to Log or Popup Alert or Mail Alert or SNMP Trap Alert for the following events from the GUI: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Verify Log every authenticated HTTP connection is enabled.</t>
  </si>
  <si>
    <t>Logging is enabled for Track Options of Global Properties.</t>
  </si>
  <si>
    <t>Logging is not enabled for Track Options of Global Properties.</t>
  </si>
  <si>
    <t>SA-22</t>
  </si>
  <si>
    <t>Unsupported System Components</t>
  </si>
  <si>
    <t>Vendor Support</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</si>
  <si>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</si>
  <si>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</si>
  <si>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</si>
  <si>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</si>
  <si>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SI-2</t>
  </si>
  <si>
    <t>Flaw Remediation</t>
  </si>
  <si>
    <t>Install updates, patches, and additional security software</t>
  </si>
  <si>
    <t>Verify that system patch levels are up-to-date to address new vulnerabilities.</t>
  </si>
  <si>
    <t>The latest security patches are installed.</t>
  </si>
  <si>
    <t>HSI2
HSI27</t>
  </si>
  <si>
    <t>HSI2: System patch level is insufficient
HSI27: Critical security patches have not been applied</t>
  </si>
  <si>
    <t>HAC64
HAC65	
HAC66
HRM20
HPW12</t>
  </si>
  <si>
    <t>IA-5(1)</t>
  </si>
  <si>
    <t>Authenticator Management | Password-based Authentication</t>
  </si>
  <si>
    <t>Test (Manual)</t>
  </si>
  <si>
    <t>The agency maintains a list of compromised or weak passwords and a solution is implemented to identify and prevent use compromised or weak passwords.</t>
  </si>
  <si>
    <t>HPW19</t>
  </si>
  <si>
    <t>HPW19: More than one Publication 1075 password requirement is not met</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</si>
  <si>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</si>
  <si>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</si>
  <si>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</si>
  <si>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</si>
  <si>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</si>
  <si>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</si>
  <si>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</si>
  <si>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</si>
  <si>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</si>
  <si>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</si>
  <si>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HAC41
HAC8</t>
  </si>
  <si>
    <t>HAC41: Accounts are not removed or suspended when no longer necessary
HAC8: Accounts are not reviewed periodically for proper privileges</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</si>
  <si>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</si>
  <si>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</si>
  <si>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</si>
  <si>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</si>
  <si>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</si>
  <si>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</si>
  <si>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</si>
  <si>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Passwords are not allowed to be stored unencrypted in configuration files</t>
  </si>
  <si>
    <t>Ensure that unencrypted firewall passwords are not stored in an offline configuration file.</t>
  </si>
  <si>
    <t>1. Unencrypted passwords are not stored in an offline configuration file.</t>
  </si>
  <si>
    <t>Passwords are allowed to be stored unencrypted in config files</t>
  </si>
  <si>
    <t>HPW21</t>
  </si>
  <si>
    <t>HPW21: Passwords are allowed to be stored unencrypted in config files</t>
  </si>
  <si>
    <t>Ensure all password parameters (authentication server or local accounts) meet IRS Publication 1075 requirements (e.g., password complexity, aging, history, etc.)</t>
  </si>
  <si>
    <t>1. 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</si>
  <si>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</si>
  <si>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</si>
  <si>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Individual user accounts have been created for each authorized user, and no shared accounts are used</t>
  </si>
  <si>
    <t>Ensure each user accessing the device has their own account with username and password.</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</si>
  <si>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</si>
  <si>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</si>
  <si>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</si>
  <si>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</si>
  <si>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Configure the system to lock accounts after three consecutive failed authentication attempts</t>
  </si>
  <si>
    <t>The system locks administrator accounts after no more than three unsuccessful attempts to logon with an invalid password.</t>
  </si>
  <si>
    <t>1. Maximum number of unsuccessful SSH login attempts is set to three (3) within a 120 minute period.</t>
  </si>
  <si>
    <t xml:space="preserve">Configure the system to lock accounts after three consecutive failed authentication attempts. </t>
  </si>
  <si>
    <t>AC-4</t>
  </si>
  <si>
    <t xml:space="preserve">Information Flow Enforcement </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</si>
  <si>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</si>
  <si>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</si>
  <si>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</si>
  <si>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</si>
  <si>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</si>
  <si>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</si>
  <si>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Employ firewall filters that prevent or limit the effects of all types of commonly known denial-of-service (DoS) attacks, including flooding, packet sweeps, and unauthorized port scanning.</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</si>
  <si>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</si>
  <si>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</si>
  <si>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</si>
  <si>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</si>
  <si>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Configure the firewall deny network communications traffic by default and allow network communications traffic by exception (i.e., deny all, permit by exception).</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</si>
  <si>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</si>
  <si>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</si>
  <si>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</si>
  <si>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</si>
  <si>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</si>
  <si>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</si>
  <si>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</si>
  <si>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</si>
  <si>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</si>
  <si>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HAU22</t>
  </si>
  <si>
    <t>HAU22: Content of audit records is not sufficient</t>
  </si>
  <si>
    <t>Configure the firewall implementation to ensure entries sent to the traffic log include sufficient information to ascertain the source of each event (e.g., IP address, session, or packet ID).</t>
  </si>
  <si>
    <t>SI-4</t>
  </si>
  <si>
    <t xml:space="preserve">Information System Monitoring </t>
  </si>
  <si>
    <t>Configure the firewall to generate an alert that can be forwarded to, at a minimum, the ISSO and ISSM when denial-of-service (DoS) incidents are detected.</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</si>
  <si>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</si>
  <si>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</si>
  <si>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</si>
  <si>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</si>
  <si>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</si>
  <si>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Configure the firewall (or another network device) to send an alert via instant message, email, or another authorized method to the ISSO and ISSM and other identified personnel when DoS incidents are detected.</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</si>
  <si>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</si>
  <si>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</si>
  <si>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</si>
  <si>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</si>
  <si>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</si>
  <si>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</si>
  <si>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</si>
  <si>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</si>
  <si>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</si>
  <si>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</si>
  <si>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</si>
  <si>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Configure the firewall to send traffic log entries to a central audit server for management and configuration of the traffic log entries.</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</si>
  <si>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</si>
  <si>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</si>
  <si>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</si>
  <si>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</si>
  <si>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</si>
  <si>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Configure the firewall to ensure traffic log entries are transmitted to the organization's central audit server (e.g., syslog server).</t>
  </si>
  <si>
    <t>AC-17</t>
  </si>
  <si>
    <t>Remote Access</t>
  </si>
  <si>
    <t>Configure firewall that filters traffic from the VPN access points with organization-defined filtering rules that apply to the monitoring of remote access traffic.</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</si>
  <si>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</si>
  <si>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</si>
  <si>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</si>
  <si>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</si>
  <si>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</si>
  <si>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Configure a group policy for remote clients and apply to the interface that is connected to allow ingress and egress to the VPN access points.</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</si>
  <si>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</si>
  <si>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</si>
  <si>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An ingress filter is configured for each active inbound zone or interface.</t>
  </si>
  <si>
    <t>An ingress filter is not configured for each active inbound zone or interface.</t>
  </si>
  <si>
    <t>HSC27</t>
  </si>
  <si>
    <t>HSC27: Traffic inspection is not sufficient</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</si>
  <si>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</si>
  <si>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Configure the firewall to immediately use updates made to policy enforcement mechanisms such as firewall rules, security policies, and security zones.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</si>
  <si>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</si>
  <si>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The firewall is not configured to immediately use updates made to policy enforcement mechanisms such as firewall rules, security policies, and security zones.</t>
  </si>
  <si>
    <t>HCM19</t>
  </si>
  <si>
    <t>HCM19: Firewall rules are not reviewed or removed when no longer necessary</t>
  </si>
  <si>
    <t>Require system administrators to commit and test changes upon configuration of the firewall.</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</si>
  <si>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</si>
  <si>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</si>
  <si>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</si>
  <si>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</si>
  <si>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Configure a stateless firewall filter to set rate limits based on a destination of the packets. Apply the stateless firewall filter to all inbound interfaces.</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</si>
  <si>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</si>
  <si>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</si>
  <si>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</si>
  <si>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</si>
  <si>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Display and remove unnecessary licenses, services, and functions from the firewall. Examples include NTP, DNS, and DHCP.
Note: Only remove unauthorized services. This control is not intended to restrict the use of network devices with multiple authorized roles.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</si>
  <si>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</si>
  <si>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</si>
  <si>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</si>
  <si>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</si>
  <si>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</si>
  <si>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Configure the firewall to stop forwarding traffic or maintain the configured security policies upon the failure of the following actions: system initialization, shutdown, or system abort.</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</si>
  <si>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</si>
  <si>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</si>
  <si>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</si>
  <si>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</si>
  <si>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</si>
  <si>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</si>
  <si>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</si>
  <si>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</si>
  <si>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</si>
  <si>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Configure the firewall central audit server stanza to generate traffic log records for events when traffic is denied, restricted, or discarded.</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</si>
  <si>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</si>
  <si>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</si>
  <si>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</si>
  <si>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</si>
  <si>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</si>
  <si>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</si>
  <si>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</si>
  <si>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</si>
  <si>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In the event that communication with the central audit server is lost, the firewall must continue to queue traffic log records locally.</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</si>
  <si>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</si>
  <si>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</si>
  <si>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</si>
  <si>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</si>
  <si>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</si>
  <si>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</si>
  <si>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</si>
  <si>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</si>
  <si>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</si>
  <si>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</si>
  <si>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 xml:space="preserve">Configure the firewall to use TCP when sending log records to the central audit server.
</t>
  </si>
  <si>
    <t>The firewall must protect the traffic log from unauthorized deletion of local log files and log records.</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</si>
  <si>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</si>
  <si>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</si>
  <si>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</si>
  <si>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</si>
  <si>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</si>
  <si>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delete log files and records.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</si>
  <si>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</si>
  <si>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</si>
  <si>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</si>
  <si>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</si>
  <si>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</si>
  <si>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</si>
  <si>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</si>
  <si>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Configure the firewall to ensure entries sent to the traffic log include the date and time of the event.</t>
  </si>
  <si>
    <t>Configure the firewall to generate traffic log entries containing information to establish what type of events occurred.</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</si>
  <si>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</si>
  <si>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</si>
  <si>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</si>
  <si>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Configure the firewall to ensure entries sent to the traffic log include sufficient information to determine the type or category for each event in the traffic log.</t>
  </si>
  <si>
    <t>AU-12</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</si>
  <si>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</si>
  <si>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</si>
  <si>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</si>
  <si>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</si>
  <si>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</si>
  <si>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Configure the firewall central audit server stanza to generate traffic log records when attempts are made to send packets between security zones that are not authorized to communicate.</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</si>
  <si>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</si>
  <si>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</si>
  <si>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All outbound interfaces are configured to block DoS attacks.</t>
  </si>
  <si>
    <t>Outbound interfaces are not configured to block DoS attacks.</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</si>
  <si>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</si>
  <si>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</si>
  <si>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</si>
  <si>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uRPF or an egress ACL to restrict the firewall from accepting outbound IP packets that contain an illegitimate address in the source address field has not been configured on all internal interfaces.</t>
  </si>
  <si>
    <t>Configure the firewall with an egress filter or uRPF on all internal interfaces to restrict the firewall from accepting any outbound packet that contains an illegitimate address in the source field.</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</si>
  <si>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</si>
  <si>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</si>
  <si>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An egress filter is configured for each active outbound zone or interface.</t>
  </si>
  <si>
    <t>An egress filter is not configured for each active outbound zone or interface.</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</si>
  <si>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</si>
  <si>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</si>
  <si>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</si>
  <si>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</si>
  <si>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</si>
  <si>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</si>
  <si>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</si>
  <si>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</si>
  <si>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</si>
  <si>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</si>
  <si>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</si>
  <si>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With the exception of management traffic destined to perimeter equipment, configure a firewall located behind the premise router to block all outbound management traffic.</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</si>
  <si>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</si>
  <si>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</si>
  <si>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</si>
  <si>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</si>
  <si>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 xml:space="preserve">Configure the firewall to inspect all inbound and outbound traffic at the application layer.
</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</si>
  <si>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</si>
  <si>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</si>
  <si>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</si>
  <si>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</si>
  <si>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</si>
  <si>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Configure the firewall to ensure entries sent to the traffic log include the location of each event (e.g., network name, network subnet, network segment, or port).</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</si>
  <si>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</si>
  <si>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</si>
  <si>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</si>
  <si>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</si>
  <si>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</si>
  <si>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Where IPsec technology is deployed to connect the managed network to the NOC, restrict the traffic entering the tunnels so that only the authorized management packets with authorized destination addresses are permitted.</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</si>
  <si>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</si>
  <si>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</si>
  <si>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</si>
  <si>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Document a process for authorized users to capture, record, and log all content based on IP, traffic type (TCP, UDP, or ICMP), or protocol.</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</si>
  <si>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</si>
  <si>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</si>
  <si>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</si>
  <si>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</si>
  <si>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</si>
  <si>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</si>
  <si>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</si>
  <si>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</si>
  <si>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Content of audit records is sufficient.</t>
  </si>
  <si>
    <t>Checks to see if sufficient security relevant data is captured in system logs.</t>
  </si>
  <si>
    <t>1. Sufficient security relevant data is captured in system logs.</t>
  </si>
  <si>
    <t>Content of audit records is not sufficient.</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</si>
  <si>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</si>
  <si>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</si>
  <si>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</si>
  <si>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</si>
  <si>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</si>
  <si>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</si>
  <si>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</si>
  <si>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</si>
  <si>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</si>
  <si>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</si>
  <si>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AU-6</t>
  </si>
  <si>
    <t>Audit Review, Analysis, and Reporting</t>
  </si>
  <si>
    <t>Audit logs are reviewed per Pub 1075 requirements.</t>
  </si>
  <si>
    <t>Firewall audit logs are reviewed on a weekly basis for anomalies.</t>
  </si>
  <si>
    <t>1. Firewall logs are reviewed on at least a weekly basis.
Security-related events are recorded in the logs and are available to the management staff.
Any gaps in the log data are identified and updated accordingly.</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</si>
  <si>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</si>
  <si>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</si>
  <si>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</si>
  <si>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NTP is properly implemented.</t>
  </si>
  <si>
    <t>Check to validate the system is synchronized with the agency's authoritative time server.</t>
  </si>
  <si>
    <t>1-2. The firewall is configured to synchronize type with an internal authoritative time source.</t>
  </si>
  <si>
    <t>NTP is not properly implemented.</t>
  </si>
  <si>
    <t>Configure the firewall to synchronize with an internal authoritative time source.</t>
  </si>
  <si>
    <t>A centralized automated audit log analysis solution is implemented.</t>
  </si>
  <si>
    <t>The audit trail shall be protected from unauthorized access, use, deletion or modification.
The audit trail shall be restricted to personnel routinely responsible for performing security audit functions.</t>
  </si>
  <si>
    <t>1. Interview the SA if measures are taken to restrict the use of auditing tools and protect their output so that they can only be read by users with appropriate privileges, and cannot be deleted or modified.
2. Examine if all audit logs (firewall event and administrator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</si>
  <si>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firewall administration team.
2. The agency implements a SIEM tool or other automated analysis mechanism to centrally review firewall logs for suspicious activity.</t>
  </si>
  <si>
    <t>A centralized automated audit log analysis solution is not implemented.</t>
  </si>
  <si>
    <t>HAU10
HAU16</t>
  </si>
  <si>
    <t>HAU10: Audit logs are not properly protected
HAU16: A centralized automated audit log analysis solution is not implemented</t>
  </si>
  <si>
    <t>AU-11</t>
  </si>
  <si>
    <t>Audit Record Retention</t>
  </si>
  <si>
    <t>Audit records are retained per Pub 1075.</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</si>
  <si>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</si>
  <si>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</si>
  <si>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</si>
  <si>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</si>
  <si>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Remediation Procedure</t>
  </si>
  <si>
    <t>Impact Statement</t>
  </si>
  <si>
    <t>Rationale Statement</t>
  </si>
  <si>
    <t>CIS recommendation #</t>
  </si>
  <si>
    <t>CheckPoint-43</t>
  </si>
  <si>
    <t>CheckPoint-44</t>
  </si>
  <si>
    <t>CheckPoint-45</t>
  </si>
  <si>
    <t>CheckPoint-46</t>
  </si>
  <si>
    <t>CheckPoint-47</t>
  </si>
  <si>
    <t>CheckPoint-48</t>
  </si>
  <si>
    <t>CheckPoint-49</t>
  </si>
  <si>
    <t>CheckPoint-50</t>
  </si>
  <si>
    <t>CheckPoint-51</t>
  </si>
  <si>
    <t>CheckPoint-52</t>
  </si>
  <si>
    <t>CheckPoint-53</t>
  </si>
  <si>
    <t>CheckPoint-54</t>
  </si>
  <si>
    <t>CheckPoint-55</t>
  </si>
  <si>
    <t>CheckPoint-56</t>
  </si>
  <si>
    <t>CheckPoint-57</t>
  </si>
  <si>
    <t>CheckPoint-58</t>
  </si>
  <si>
    <t>CheckPoint-59</t>
  </si>
  <si>
    <t>CheckPoint-60</t>
  </si>
  <si>
    <t>CheckPoint-61</t>
  </si>
  <si>
    <t>CheckPoint-62</t>
  </si>
  <si>
    <t>CheckPoint-63</t>
  </si>
  <si>
    <t>CheckPoint-64</t>
  </si>
  <si>
    <t>CheckPoint-65</t>
  </si>
  <si>
    <t>CheckPoint-66</t>
  </si>
  <si>
    <t>CheckPoint-67</t>
  </si>
  <si>
    <t>CheckPoint-68</t>
  </si>
  <si>
    <t>CheckPoint-69</t>
  </si>
  <si>
    <t>CheckPoint-70</t>
  </si>
  <si>
    <t>CheckPoint-71</t>
  </si>
  <si>
    <t>CheckPoint-72</t>
  </si>
  <si>
    <t>CheckPoint-73</t>
  </si>
  <si>
    <t>CheckPoint-74</t>
  </si>
  <si>
    <t>CheckPoint-75</t>
  </si>
  <si>
    <t>CheckPoint-76</t>
  </si>
  <si>
    <t>CheckPoint-77</t>
  </si>
  <si>
    <t>CheckPoint-78</t>
  </si>
  <si>
    <t>CheckPoint-79</t>
  </si>
  <si>
    <t>CheckPoint-80</t>
  </si>
  <si>
    <t>CheckPoint-81</t>
  </si>
  <si>
    <t>CheckPoint-82</t>
  </si>
  <si>
    <t>CheckPoint-83</t>
  </si>
  <si>
    <t>CheckPoint-84</t>
  </si>
  <si>
    <t>CheckPoint-85</t>
  </si>
  <si>
    <t>CheckPoint-86</t>
  </si>
  <si>
    <t>CheckPoint-87</t>
  </si>
  <si>
    <t>CheckPoint-88</t>
  </si>
  <si>
    <t>CheckPoint-89</t>
  </si>
  <si>
    <t>CheckPoint-90</t>
  </si>
  <si>
    <t>CheckPoint-91</t>
  </si>
  <si>
    <t>CheckPoint-92</t>
  </si>
  <si>
    <t>CheckPoint-93</t>
  </si>
  <si>
    <t>Do not edit below</t>
  </si>
  <si>
    <t>Pass</t>
  </si>
  <si>
    <t>Fail</t>
  </si>
  <si>
    <t>N/A</t>
  </si>
  <si>
    <t>Info</t>
  </si>
  <si>
    <t>Test (Automated)</t>
  </si>
  <si>
    <t>Criticality Ratings</t>
  </si>
  <si>
    <t>Password length has been found to be a primary factor in characterizing password strength. Passwords that are too short yield to brute force attacks as well as to dictionary attacks using words and commonly chosen passwords.</t>
  </si>
  <si>
    <t>The Palindrome words are high on wordlists which are used before any brute-force attacks, and it's simpler to crack using the password cracking tools.</t>
  </si>
  <si>
    <t>Run the following command to set the palindrome-check setting. CLI: Hostname&gt;set password-controls palindrome-check on
GUI: Navigate to User Management &gt; Password Policy Ensure 'Disallow Palindrome' is checked.</t>
  </si>
  <si>
    <t>Run the following command to set the min-password-length setting. CLI: Hostname&gt;set password-controls min-password-length 14
GUI: Navigate to User Management &gt; Password Policy Ensure 'Minimum Password Length' is set to 14 or higher.</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</si>
  <si>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</si>
  <si>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Run the following command to set the password-controls complexity setting. CLI: Hostname&gt;set password-controls complexity 3
GUI: Navigate to User Management &gt; Password Policy &gt; Password Complexity: checked the 4 setting.</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</si>
  <si>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</si>
  <si>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Run the following command to set tie history-checking setting. CLI: Hostname&gt;set password-controls history-checking on Hostname&gt;set password-controls history-length 12
GUI: Navigate to User Management &gt; Password Policy &gt; Password History: checked the 'Check for Password Reuse' setting. Navigate to User Management &gt; Password Policy &gt; Password History: Set 'History Length' is set to 12 or more.</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</si>
  <si>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</si>
  <si>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Providing an advance warning that a password will be expiring gives users time to think of a secure password. Users caught unaware may choose a simple password or write it down where it may be discovered.</t>
  </si>
  <si>
    <t>Run the following command to set the expiration-warning-days setting. CLI: Hostname&gt;set password-controls expiration-warning-days 7
GUI: Navigate to User Management &gt; Password Policy &gt; Mandatory Password Changes Set 'Warn users before password expiration' is set to 7 days or less.</t>
  </si>
  <si>
    <t>User accounts and their passwords are the front-line of defense against malicious users gaining access to critical systems and data. Just as important as ensuring strong passwords are used and changed regularly, unused accounts should be closely monitored and disabled, whenever possible. Inactive accounts could become targets of brute force or dictionary attacks to gain access to the network and critical data/devices attached to it.</t>
  </si>
  <si>
    <t>Run the following command to set the expiration-lockout-days setting. CLI: Hostname&gt;set password-controls expiration-lockout-days 1
GUI: Navigate to User Management &gt; Password Policy &gt; Mandatory Password Changes &gt; Lockout users after password expiration: Checked 'Lockout user after' setting and set to 1 day.</t>
  </si>
  <si>
    <t>Run the following command to set the deny-on-nonuse setting. CLI: Hostname&gt;set password-controls deny-on-nonuse enable on
GUI: Navigate to User Management &gt; Password Policy &gt; Deny access to unused accounts: Checked the 'Deny access to unused accounts' setting.</t>
  </si>
  <si>
    <t>1.10</t>
  </si>
  <si>
    <t>This forces the user to change the password and not to use the password set by the Administrator.</t>
  </si>
  <si>
    <t>Run the following command to set force-change-when setting. CLI: Hostname&gt;set password-controls force-change-when password
GUI: Navigate to User Management &gt; Password Policy &gt; Mandatory Password Change: Checked the 'Force users to change password at first login after password was changed from Users page' setting.</t>
  </si>
  <si>
    <t>Run the following command to set the deny-on-fail setting. CLI: Hostname&gt;set password-controls deny-on-fail enable on
GUI: Navigate to User Management &gt; Password Policy &gt; Deny Access After Failed Login Attempts: Checked the 'Deny access after failed login attempts' setting.</t>
  </si>
  <si>
    <t>Repeated failed login attempts could either be a valid user who has forgotten the password, or a malicious attempt to gain access to the system. For this reason, this setting should be as restrictive as possible to mitigate brute force attack attempts to discover a user's password.</t>
  </si>
  <si>
    <t>Run the following command to set the deny-on-fail failures-allowed setting. CLI: Hostname&gt;set password-controls deny-on-fail failures-allowed 5
GUI: Navigate to User Management &gt; Password Policy &gt; Deny Access After Failed Login Attempts: checked and set ' Maximum number of failed attempts allowed is set to' setting to 5 or fewer.</t>
  </si>
  <si>
    <t>Users can accidentally lock themselves out of their accounts if they mistype their password multiple times. To reduce the chance of such accidental lockouts, the Allow access again after time setting determines the number of seconds that must elapse before the counter that tracks failed logon attempts and triggers lockouts is reset to 0.</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</si>
  <si>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</si>
  <si>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Run the following command to enable and set the Banner. CLI: Hostname&gt;set message banner on msgvalue "Organization_Banner"
GUI: Navigate to System Management &gt; Messages Checked the Banner message and configured the organization defined banner.</t>
  </si>
  <si>
    <t>2.1.2</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</si>
  <si>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t>
  </si>
  <si>
    <t>Run the following command to enable and configured the MOTD setting. CLI: Hostname&gt; set message motd on msgvalue "MOTD BANNER"
GUI: Navigate to System Management -&gt; Messages -&gt; Message of the day Checked the Message of the day and add "MOTD Banner".</t>
  </si>
  <si>
    <t>2.1.3</t>
  </si>
  <si>
    <t>The Core Dump helps in troubleshooting to identify for which reason the process/system got crashed.</t>
  </si>
  <si>
    <t>2.1.4</t>
  </si>
  <si>
    <t>The Unsaved state indicates that some configuration changes are made in the system. Administrator needs to review whether all changes are authorized or not by verifying configuration change logs.</t>
  </si>
  <si>
    <t>Run the following command to save the configuration. Hostname&gt; save config</t>
  </si>
  <si>
    <t>2.1.5</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</si>
  <si>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</si>
  <si>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Run the following command disable the unused interface. CLI: Hostname&gt; set interface &lt;Interface_Number&gt; state off
GUI: Navigate to Network Management &gt; Network Interfaces &gt; Open unused Interface &gt; unchecked Enable</t>
  </si>
  <si>
    <t>2.1.6</t>
  </si>
  <si>
    <t>The purpose is to perform the resolution of system hostnames to Internet Protocol (IP) addresses.</t>
  </si>
  <si>
    <t>Run the following command to set DNS server. CLI: Hostname&gt; set dns primary &lt;IP_Address&gt; Hostname&gt; set dns secondary &lt;IP_Address&gt; Hostname&gt; set dns tertiary &lt;IP_Address&gt;
GUI: Navigate to Network Management &gt; Hosts and DNS &gt; DNS Set Primary, secondary and tertiary DNS server address.</t>
  </si>
  <si>
    <t>2.1.7</t>
  </si>
  <si>
    <t>If IPv6 or dual stack is not to be used, it is recommended that IPv6 be disabled to reduce the attack surface of the system.</t>
  </si>
  <si>
    <t>Run the following command to enable or disable IPv6. Hostname&gt; set ipv6-state on Hostname&gt; set ipv6-state off</t>
  </si>
  <si>
    <t>2.1.8</t>
  </si>
  <si>
    <t>The device hostname plays an important role in asset inventory and identification as a security requirement, but also in the public keys and certificate deployments as well as when correlating logs from different systems during an incident handling.</t>
  </si>
  <si>
    <t>Run the following command to set Host Name. CLI: Hostname&gt; set hostname &lt;name&gt;
GUI: Navigate to Network Management &gt; Hosts and DNS &gt; System Name &gt; Host Name</t>
  </si>
  <si>
    <t>2.1.9</t>
  </si>
  <si>
    <t>Telnet is an unsecure protocol as username and password are conveyed in clear text during the administrator authentication and can be retrieved through network sniffing.</t>
  </si>
  <si>
    <t>Run the following command to disable the telnet. CLI: Hostname&gt; set net-access telnet off
GUI: Navigate to System Management &gt; Network Access &gt; verify Enable Telnet is unchecked.</t>
  </si>
  <si>
    <t>2.1.10</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</si>
  <si>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</si>
  <si>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use only SNMPv3.</t>
  </si>
  <si>
    <t>2.2.2</t>
  </si>
  <si>
    <t>Run the following command to configure the SNMP agent-version v3-only CLI: Hostname&gt; set snmp agent-version v3-Only
GUI: Navigate to System Management &gt; SNMP &gt; Select V3-Only in Version</t>
  </si>
  <si>
    <t>2.2.3</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</si>
  <si>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</si>
  <si>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2.2.4</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</si>
  <si>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</si>
  <si>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Run the following command to enable the NTP and configure the Primary &amp; Secondary NTP server.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</si>
  <si>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2.3.2</t>
  </si>
  <si>
    <t>Having a correct time set on the device is important for two main reasons. The first reason is that digital certificates compare this time to the range defined by their Valid From and Valid To fields to define a specific validity period. The second reason is to have relevant time stamps when logging information. Whether you are sending messages to a Syslog server, sending messages to an SNMP monitoring station, or performing packet captures, timestamps have little usefulness if you cannot be certain of their accuracy.</t>
  </si>
  <si>
    <t>Run the following command to Configure the Timezone used by the enterprise (GMT, UTC, EDT, PST). CLI: Hostname&gt; set timezone Asia / Kolkata
GUI: System Management &gt; Time &gt; Set Time Zone &gt; Time Zone</t>
  </si>
  <si>
    <t>2.4.1</t>
  </si>
  <si>
    <t>The backup helps in restoring the configuration in the case of system failure or corruption or in the condition of device replacement.</t>
  </si>
  <si>
    <t>Run the following command to Configure the backup.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</si>
  <si>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2.4.2</t>
  </si>
  <si>
    <t>Snapshots are critical to system recovery in the event of a System crash.</t>
  </si>
  <si>
    <t>Run the following command to take the snapshot. CLI: To take the snapshot run the following command on the device. Hostname&gt; add snapshot [snapshot_name]
GUI: Navigate to Maintenance &gt; Snapshot Management &gt; New Provide the Name and description for the snapshot</t>
  </si>
  <si>
    <t>2.4.3</t>
  </si>
  <si>
    <t>GUI: Navigate to Maintenance &gt; System Backup &gt; Scheduled Backup &gt; Add Scheduled Backup Provide the Backup Type and Backup Schedule as per organization's policy.</t>
  </si>
  <si>
    <t>2.5.1</t>
  </si>
  <si>
    <t>An unattended computer with an open administrative session to the device could allow an unauthorized user access to the firewall’s management interface</t>
  </si>
  <si>
    <t>2.5.2</t>
  </si>
  <si>
    <t>2.5.3</t>
  </si>
  <si>
    <t>2.6.3</t>
  </si>
  <si>
    <t>Client Authentication is not secured.</t>
  </si>
  <si>
    <t>The Client Authentication is used to authenticate a user or device to the firewall and by default, it works on HTTP port 900 and telnet port 259. The setting is stored in $FWDIR/conf/fwauthd.conf file. HTTP and telnet both are non-secure plaintext protocol and there is a number of published vulnerabilities, including the possibility of information disclosure and unauthorized access to the host system, which could permit sensitive data to be compromised. HTTPS configuration for all Client Authentication connections helps in identifying the gateway and keeps the authentication credentials from being copied when passes through the network.</t>
  </si>
  <si>
    <t>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</si>
  <si>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2.5.4</t>
  </si>
  <si>
    <t>2.6.1</t>
  </si>
  <si>
    <t>The mgmtauditlogs enables the logging functionality for configuration change done by the user. In Gaia os, we can export the Syslog messages from security gateway to Syslog server or security management server, and it can be reviewed as normal logs in SmartView Tracker. This enables organizations to monitor and analyze configuration change made by users.</t>
  </si>
  <si>
    <t>Run the following command to enable the mgmtauditlogs. CLI: Hostname&gt; set syslog mgmtauditlogs on
GUI: Navigate to System Management &gt; System Logging &gt; System Logging checked the Send audit logs to management server upon successful configuration</t>
  </si>
  <si>
    <t>2.6.2</t>
  </si>
  <si>
    <t>The auditlogs defines how it saves the configuration change logs. The configuration change log helps organizations to monitor and analyze configuration change made by users.</t>
  </si>
  <si>
    <t>Run the following command to enable the auditlog. CLI: Hostname&gt; set syslog auditlog permanent
GUI: Navigate to System Management &gt; System Logging &gt; System Logging checked the Send audit logs to syslog upon successful configuration</t>
  </si>
  <si>
    <t>Run the following command to enable the cplogs. CLI: Hostname&gt; set syslog cplogs on
GUI: Navigate to System Management &gt; System Logging &gt; System Logging checked the Send Syslog messages to management server</t>
  </si>
  <si>
    <t>Rulebase clarity helps all workers and reviewers. By organizing rules, inserting new rules is easier, and all can see the relationships among rules.</t>
  </si>
  <si>
    <t>Add a description for each rule.</t>
  </si>
  <si>
    <t>The device might get inaccessible and the logs are not getting stored once the disk space reaches to the maximum capacity. It is imperative that organizations log critical infrastructure appropriately, store and archive these logs in a central location</t>
  </si>
  <si>
    <t>Go to the following path and configured the Disk Space Alert. SmartConsole &gt; Gateways &amp; Servers &gt; Select each Gateway &gt; Logs &gt; Local Storage * Checked the When disk space is below and value MBytes or Percentage is configured as per the Organization Policy. * Set the Issue alert to Log, Popup Alert, Mail or SNMP trap alert.</t>
  </si>
  <si>
    <t>3.20</t>
  </si>
  <si>
    <t>This enables the logging and alerting for specific types of parameters.
VPN successful key exchange: specifies the action to be taken when VPN keys are successfully exchanged.
VPN packet handling errors: specifies the action to be taken when encryption or decryption errors occur. A log entry contains the action performed (Drop or Reject) and a short description of the error cause, for example, scheme or method mismatch.
VPN configuration &amp; key exchange errors: specifies the action to be taken when logging configuration or key exchange errors occur, for example, when attempting to establish encrypted communication with a network object inside the same encryption domain.
IP Options drop: specifies the action to take when a packet with IP Options is encountered. The Check Point Security Gateway always drops these packets, but you can log them or issue an alert.
Administrative notifications: specifies the action to be taken when an administrative event (for example, when a certificate is about to expire) occurs.
SLA violation: specifies the action to be taken when an SLA violation occurs, as defined in the Virtual Links window.
Connection matched by SAM: specifies the action to be taken when a connection is blocked by SAM (Suspicious Activities Monitoring).
Dynamic object resolution failure: specifies the action to be taken when a dynamic object cannot be resolved.
Log every authenticated HTTP connection: specifies that a log entry should be generated for every authenticated HTTP connection.</t>
  </si>
  <si>
    <t>Logging is set to Log or Popup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t>
  </si>
  <si>
    <t>Internal Revenue Service</t>
  </si>
  <si>
    <t>Office of Safeguards</t>
  </si>
  <si>
    <t xml:space="preserve"> ▪ SCSEM Version: 1.0</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</si>
  <si>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</si>
  <si>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</si>
  <si>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</si>
  <si>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</si>
  <si>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</si>
  <si>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</si>
  <si>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</si>
  <si>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</si>
  <si>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</si>
  <si>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</si>
  <si>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</si>
  <si>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</si>
  <si>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</si>
  <si>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</si>
  <si>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</si>
  <si>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</si>
  <si>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</si>
  <si>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</si>
  <si>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</si>
  <si>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</si>
  <si>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</si>
  <si>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</si>
  <si>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</si>
  <si>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</si>
  <si>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</si>
  <si>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</si>
  <si>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</si>
  <si>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</si>
  <si>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</si>
  <si>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</si>
  <si>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</si>
  <si>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</si>
  <si>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</si>
  <si>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</si>
  <si>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</si>
  <si>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Final Test Results</t>
  </si>
  <si>
    <t>Overall SCSEM Statistics</t>
  </si>
  <si>
    <t>Passed</t>
  </si>
  <si>
    <t>Failed</t>
  </si>
  <si>
    <t>Additional Information Requested</t>
  </si>
  <si>
    <t>Total Number of Tests Performed</t>
  </si>
  <si>
    <t>Weighted Pass Rate</t>
  </si>
  <si>
    <t>All SCSEM Tests</t>
  </si>
  <si>
    <t>Complete</t>
  </si>
  <si>
    <t>Blank</t>
  </si>
  <si>
    <t>Available</t>
  </si>
  <si>
    <t>Totals</t>
  </si>
  <si>
    <t>Weighted Score</t>
  </si>
  <si>
    <t>Risk Rating</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</si>
  <si>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</si>
  <si>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</si>
  <si>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</si>
  <si>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</si>
  <si>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</si>
  <si>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</si>
  <si>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</si>
  <si>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</si>
  <si>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</si>
  <si>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</si>
  <si>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</si>
  <si>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</si>
  <si>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</si>
  <si>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</si>
  <si>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</si>
  <si>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</si>
  <si>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</si>
  <si>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</si>
  <si>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</si>
  <si>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</si>
  <si>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</si>
  <si>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</si>
  <si>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</si>
  <si>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</si>
  <si>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</si>
  <si>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</si>
  <si>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</si>
  <si>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</si>
  <si>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</si>
  <si>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</si>
  <si>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</si>
  <si>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</si>
  <si>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</si>
  <si>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</si>
  <si>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</si>
  <si>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</si>
  <si>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</si>
  <si>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</si>
  <si>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</si>
  <si>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</si>
  <si>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</si>
  <si>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</si>
  <si>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</si>
  <si>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</si>
  <si>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</si>
  <si>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</si>
  <si>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</si>
  <si>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</si>
  <si>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</si>
  <si>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</si>
  <si>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</si>
  <si>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Change Log</t>
  </si>
  <si>
    <t>Version</t>
  </si>
  <si>
    <t>Date</t>
  </si>
  <si>
    <t>Description of Changes</t>
  </si>
  <si>
    <t>Author</t>
  </si>
  <si>
    <t xml:space="preserve">Internal Revenue Service </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</si>
  <si>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</si>
  <si>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</si>
  <si>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</si>
  <si>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</si>
  <si>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</si>
  <si>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</si>
  <si>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</si>
  <si>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</si>
  <si>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</si>
  <si>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</si>
  <si>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</si>
  <si>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</si>
  <si>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</si>
  <si>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</si>
  <si>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</si>
  <si>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</si>
  <si>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</si>
  <si>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</si>
  <si>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</si>
  <si>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</si>
  <si>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</si>
  <si>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</si>
  <si>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</si>
  <si>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</si>
  <si>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</si>
  <si>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</si>
  <si>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</si>
  <si>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</si>
  <si>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</si>
  <si>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</si>
  <si>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</si>
  <si>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</si>
  <si>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</si>
  <si>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</si>
  <si>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</si>
  <si>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</si>
  <si>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</si>
  <si>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</si>
  <si>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</si>
  <si>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</si>
  <si>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</si>
  <si>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</si>
  <si>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</si>
  <si>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</si>
  <si>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</si>
  <si>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</si>
  <si>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</si>
  <si>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</si>
  <si>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</si>
  <si>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</si>
  <si>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</si>
  <si>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</si>
  <si>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</si>
  <si>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</si>
  <si>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</si>
  <si>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</si>
  <si>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</si>
  <si>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</si>
  <si>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</si>
  <si>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</si>
  <si>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</si>
  <si>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</si>
  <si>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</si>
  <si>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</si>
  <si>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</si>
  <si>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</si>
  <si>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</si>
  <si>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</si>
  <si>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</si>
  <si>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</si>
  <si>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</si>
  <si>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</si>
  <si>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</si>
  <si>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</si>
  <si>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</si>
  <si>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</si>
  <si>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</si>
  <si>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</si>
  <si>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</si>
  <si>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</si>
  <si>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</si>
  <si>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</si>
  <si>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</si>
  <si>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</si>
  <si>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</si>
  <si>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</si>
  <si>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</si>
  <si>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</si>
  <si>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</si>
  <si>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</si>
  <si>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</si>
  <si>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</si>
  <si>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</si>
  <si>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</si>
  <si>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</si>
  <si>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</si>
  <si>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</si>
  <si>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</si>
  <si>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</si>
  <si>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</si>
  <si>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</si>
  <si>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</si>
  <si>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</si>
  <si>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</si>
  <si>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</si>
  <si>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</si>
  <si>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</si>
  <si>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</si>
  <si>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</si>
  <si>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</si>
  <si>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</si>
  <si>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</si>
  <si>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</si>
  <si>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</si>
  <si>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</si>
  <si>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</si>
  <si>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</si>
  <si>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</si>
  <si>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</si>
  <si>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</si>
  <si>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</si>
  <si>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</si>
  <si>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</si>
  <si>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</si>
  <si>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</si>
  <si>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</si>
  <si>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</si>
  <si>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</si>
  <si>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</si>
  <si>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</si>
  <si>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</si>
  <si>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</si>
  <si>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</si>
  <si>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</si>
  <si>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</si>
  <si>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</si>
  <si>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</si>
  <si>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</si>
  <si>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</si>
  <si>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</si>
  <si>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</si>
  <si>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</si>
  <si>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</si>
  <si>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</si>
  <si>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</si>
  <si>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</si>
  <si>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</si>
  <si>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</si>
  <si>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</si>
  <si>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</si>
  <si>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</si>
  <si>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</si>
  <si>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</si>
  <si>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</si>
  <si>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</si>
  <si>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</si>
  <si>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</si>
  <si>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</si>
  <si>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</si>
  <si>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</si>
  <si>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</si>
  <si>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</si>
  <si>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</si>
  <si>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</si>
  <si>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</si>
  <si>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</si>
  <si>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</si>
  <si>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</si>
  <si>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</si>
  <si>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</si>
  <si>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</si>
  <si>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</si>
  <si>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</si>
  <si>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</si>
  <si>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</si>
  <si>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</si>
  <si>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</si>
  <si>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</si>
  <si>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</si>
  <si>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</si>
  <si>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</si>
  <si>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</si>
  <si>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</si>
  <si>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</si>
  <si>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</si>
  <si>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</si>
  <si>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</si>
  <si>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</si>
  <si>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</si>
  <si>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</si>
  <si>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</si>
  <si>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</si>
  <si>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</si>
  <si>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</si>
  <si>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</si>
  <si>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</si>
  <si>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</si>
  <si>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</si>
  <si>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</si>
  <si>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</si>
  <si>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</si>
  <si>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</si>
  <si>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</si>
  <si>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</si>
  <si>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</si>
  <si>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</si>
  <si>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</si>
  <si>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</si>
  <si>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</si>
  <si>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</si>
  <si>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</si>
  <si>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</si>
  <si>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</si>
  <si>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</si>
  <si>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</si>
  <si>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</si>
  <si>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</si>
  <si>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</si>
  <si>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</si>
  <si>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</si>
  <si>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</si>
  <si>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</si>
  <si>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</si>
  <si>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</si>
  <si>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</si>
  <si>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</si>
  <si>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</si>
  <si>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</si>
  <si>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</si>
  <si>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</si>
  <si>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</si>
  <si>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</si>
  <si>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</si>
  <si>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</si>
  <si>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</si>
  <si>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</si>
  <si>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</si>
  <si>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</si>
  <si>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</si>
  <si>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</si>
  <si>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</si>
  <si>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</si>
  <si>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</si>
  <si>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</si>
  <si>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</si>
  <si>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</si>
  <si>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</si>
  <si>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</si>
  <si>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</si>
  <si>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</si>
  <si>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</si>
  <si>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</si>
  <si>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</si>
  <si>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</si>
  <si>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</si>
  <si>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</si>
  <si>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</si>
  <si>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</si>
  <si>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</si>
  <si>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</si>
  <si>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</si>
  <si>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</si>
  <si>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</si>
  <si>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</si>
  <si>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</si>
  <si>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</si>
  <si>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</si>
  <si>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</si>
  <si>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</si>
  <si>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</si>
  <si>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</si>
  <si>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</si>
  <si>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</si>
  <si>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</si>
  <si>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</si>
  <si>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</si>
  <si>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</si>
  <si>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</si>
  <si>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</si>
  <si>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</si>
  <si>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</si>
  <si>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</si>
  <si>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</si>
  <si>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</si>
  <si>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</si>
  <si>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</si>
  <si>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</si>
  <si>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</si>
  <si>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</si>
  <si>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</si>
  <si>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</si>
  <si>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</si>
  <si>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</si>
  <si>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</si>
  <si>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</si>
  <si>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</si>
  <si>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</si>
  <si>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</si>
  <si>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</si>
  <si>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</si>
  <si>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</si>
  <si>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</si>
  <si>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</si>
  <si>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</si>
  <si>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</si>
  <si>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</si>
  <si>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</si>
  <si>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</si>
  <si>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</si>
  <si>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</si>
  <si>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</si>
  <si>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</si>
  <si>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</si>
  <si>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</si>
  <si>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</si>
  <si>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</si>
  <si>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</si>
  <si>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</si>
  <si>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</si>
  <si>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</si>
  <si>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</si>
  <si>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</si>
  <si>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</si>
  <si>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</si>
  <si>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</si>
  <si>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</si>
  <si>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</si>
  <si>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</si>
  <si>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</si>
  <si>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</si>
  <si>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</si>
  <si>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</si>
  <si>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</si>
  <si>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</si>
  <si>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</si>
  <si>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</si>
  <si>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</si>
  <si>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</si>
  <si>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</si>
  <si>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</si>
  <si>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</si>
  <si>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</si>
  <si>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</si>
  <si>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</si>
  <si>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</si>
  <si>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</si>
  <si>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</si>
  <si>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</si>
  <si>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</si>
  <si>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</si>
  <si>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</si>
  <si>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</si>
  <si>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</si>
  <si>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</si>
  <si>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</si>
  <si>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</si>
  <si>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</si>
  <si>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</si>
  <si>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</si>
  <si>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</si>
  <si>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</si>
  <si>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</si>
  <si>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</si>
  <si>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</si>
  <si>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</si>
  <si>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</si>
  <si>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</si>
  <si>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</si>
  <si>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</si>
  <si>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</si>
  <si>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</si>
  <si>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</si>
  <si>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</si>
  <si>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</si>
  <si>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</si>
  <si>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</si>
  <si>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</si>
  <si>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</si>
  <si>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</si>
  <si>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</si>
  <si>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</si>
  <si>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</si>
  <si>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</si>
  <si>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</si>
  <si>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</si>
  <si>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</si>
  <si>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</si>
  <si>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</si>
  <si>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</si>
  <si>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</si>
  <si>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</si>
  <si>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</si>
  <si>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</si>
  <si>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</si>
  <si>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</si>
  <si>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</si>
  <si>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</si>
  <si>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</si>
  <si>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</si>
  <si>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</si>
  <si>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</si>
  <si>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</si>
  <si>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</si>
  <si>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</si>
  <si>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</si>
  <si>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</si>
  <si>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</si>
  <si>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</si>
  <si>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</si>
  <si>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</si>
  <si>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</si>
  <si>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</si>
  <si>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</si>
  <si>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</si>
  <si>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</si>
  <si>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</si>
  <si>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</si>
  <si>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</si>
  <si>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</si>
  <si>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</si>
  <si>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</si>
  <si>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</si>
  <si>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</si>
  <si>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</si>
  <si>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</si>
  <si>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</si>
  <si>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</si>
  <si>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</si>
  <si>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</si>
  <si>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</si>
  <si>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</si>
  <si>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</si>
  <si>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</si>
  <si>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</si>
  <si>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</si>
  <si>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</si>
  <si>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</si>
  <si>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</si>
  <si>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</si>
  <si>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</si>
  <si>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</si>
  <si>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</si>
  <si>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</si>
  <si>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</si>
  <si>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</si>
  <si>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</si>
  <si>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</si>
  <si>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</si>
  <si>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</si>
  <si>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</si>
  <si>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</si>
  <si>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</si>
  <si>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</si>
  <si>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</si>
  <si>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</si>
  <si>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</si>
  <si>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</si>
  <si>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</si>
  <si>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</si>
  <si>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</si>
  <si>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</si>
  <si>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</si>
  <si>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</si>
  <si>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</si>
  <si>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</si>
  <si>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</si>
  <si>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</si>
  <si>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</si>
  <si>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</si>
  <si>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</si>
  <si>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</si>
  <si>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</si>
  <si>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</si>
  <si>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</si>
  <si>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</si>
  <si>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</si>
  <si>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</si>
  <si>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</si>
  <si>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</si>
  <si>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</si>
  <si>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</si>
  <si>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</si>
  <si>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</si>
  <si>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</si>
  <si>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</si>
  <si>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</si>
  <si>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</si>
  <si>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</si>
  <si>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</si>
  <si>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</si>
  <si>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</si>
  <si>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</si>
  <si>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</si>
  <si>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</si>
  <si>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</si>
  <si>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</si>
  <si>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</si>
  <si>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</si>
  <si>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</si>
  <si>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</si>
  <si>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</si>
  <si>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</si>
  <si>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</si>
  <si>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</si>
  <si>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</si>
  <si>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</si>
  <si>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</si>
  <si>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</si>
  <si>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</si>
  <si>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</si>
  <si>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</si>
  <si>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</si>
  <si>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</si>
  <si>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</si>
  <si>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</si>
  <si>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</si>
  <si>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</si>
  <si>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</si>
  <si>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</si>
  <si>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</si>
  <si>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</si>
  <si>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</si>
  <si>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</si>
  <si>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</si>
  <si>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</si>
  <si>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</si>
  <si>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</si>
  <si>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</si>
  <si>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</si>
  <si>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</si>
  <si>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</si>
  <si>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</si>
  <si>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</si>
  <si>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</si>
  <si>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</si>
  <si>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</si>
  <si>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</si>
  <si>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</si>
  <si>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</si>
  <si>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</si>
  <si>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</si>
  <si>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</si>
  <si>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</si>
  <si>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</si>
  <si>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</si>
  <si>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</si>
  <si>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</si>
  <si>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</si>
  <si>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</si>
  <si>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</si>
  <si>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</si>
  <si>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</si>
  <si>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</si>
  <si>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</si>
  <si>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</si>
  <si>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</si>
  <si>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</si>
  <si>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</si>
  <si>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</si>
  <si>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</si>
  <si>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</si>
  <si>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</si>
  <si>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</si>
  <si>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</si>
  <si>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</si>
  <si>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</si>
  <si>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</si>
  <si>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</si>
  <si>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</si>
  <si>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</si>
  <si>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</si>
  <si>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</si>
  <si>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</si>
  <si>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</si>
  <si>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</si>
  <si>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</si>
  <si>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</si>
  <si>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</si>
  <si>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</si>
  <si>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</si>
  <si>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</si>
  <si>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</si>
  <si>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</si>
  <si>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</si>
  <si>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</si>
  <si>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</si>
  <si>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</si>
  <si>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</si>
  <si>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</si>
  <si>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</si>
  <si>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</si>
  <si>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</si>
  <si>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</si>
  <si>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</si>
  <si>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</si>
  <si>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</si>
  <si>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</si>
  <si>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</si>
  <si>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</si>
  <si>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</si>
  <si>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</si>
  <si>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</si>
  <si>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</si>
  <si>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</si>
  <si>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</si>
  <si>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</si>
  <si>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</si>
  <si>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</si>
  <si>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</si>
  <si>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</si>
  <si>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</si>
  <si>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</si>
  <si>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</si>
  <si>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</si>
  <si>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</si>
  <si>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</si>
  <si>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</si>
  <si>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</si>
  <si>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</si>
  <si>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</si>
  <si>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</si>
  <si>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</si>
  <si>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</si>
  <si>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</si>
  <si>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</si>
  <si>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</si>
  <si>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</si>
  <si>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</si>
  <si>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</si>
  <si>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</si>
  <si>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</si>
  <si>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</si>
  <si>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</si>
  <si>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</si>
  <si>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</si>
  <si>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</si>
  <si>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</si>
  <si>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</si>
  <si>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</si>
  <si>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</si>
  <si>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</si>
  <si>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</si>
  <si>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</si>
  <si>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</si>
  <si>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</si>
  <si>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</si>
  <si>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</si>
  <si>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</si>
  <si>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</si>
  <si>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</si>
  <si>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</si>
  <si>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</si>
  <si>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</si>
  <si>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</si>
  <si>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</si>
  <si>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</si>
  <si>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</si>
  <si>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</si>
  <si>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</si>
  <si>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</si>
  <si>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</si>
  <si>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</si>
  <si>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</si>
  <si>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</si>
  <si>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</si>
  <si>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</si>
  <si>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</si>
  <si>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</si>
  <si>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</si>
  <si>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</si>
  <si>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</si>
  <si>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</si>
  <si>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</si>
  <si>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</si>
  <si>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</si>
  <si>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</si>
  <si>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</si>
  <si>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</si>
  <si>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</si>
  <si>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</si>
  <si>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</si>
  <si>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</si>
  <si>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</si>
  <si>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</si>
  <si>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</si>
  <si>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</si>
  <si>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</si>
  <si>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</si>
  <si>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</si>
  <si>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</si>
  <si>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</si>
  <si>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</si>
  <si>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</si>
  <si>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</si>
  <si>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</si>
  <si>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</si>
  <si>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</si>
  <si>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</si>
  <si>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</si>
  <si>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</si>
  <si>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</si>
  <si>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</si>
  <si>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</si>
  <si>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</si>
  <si>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</si>
  <si>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</si>
  <si>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</si>
  <si>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</si>
  <si>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</si>
  <si>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</si>
  <si>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</si>
  <si>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</si>
  <si>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</si>
  <si>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</si>
  <si>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</si>
  <si>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</si>
  <si>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</si>
  <si>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</si>
  <si>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</si>
  <si>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</si>
  <si>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</si>
  <si>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</si>
  <si>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</si>
  <si>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</si>
  <si>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</si>
  <si>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</si>
  <si>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</si>
  <si>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</si>
  <si>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</si>
  <si>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</si>
  <si>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</si>
  <si>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</si>
  <si>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</si>
  <si>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</si>
  <si>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</si>
  <si>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</si>
  <si>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</si>
  <si>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</si>
  <si>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</si>
  <si>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</si>
  <si>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</si>
  <si>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</si>
  <si>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</si>
  <si>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</si>
  <si>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</si>
  <si>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</si>
  <si>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</si>
  <si>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</si>
  <si>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</si>
  <si>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</si>
  <si>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</si>
  <si>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</si>
  <si>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</si>
  <si>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</si>
  <si>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</si>
  <si>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</si>
  <si>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</si>
  <si>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</si>
  <si>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</si>
  <si>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</si>
  <si>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</si>
  <si>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</si>
  <si>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</si>
  <si>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</si>
  <si>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</si>
  <si>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</si>
  <si>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</si>
  <si>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</si>
  <si>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</si>
  <si>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</si>
  <si>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</si>
  <si>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</si>
  <si>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</si>
  <si>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</si>
  <si>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</si>
  <si>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</si>
  <si>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</si>
  <si>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</si>
  <si>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</si>
  <si>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</si>
  <si>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</si>
  <si>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</si>
  <si>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</si>
  <si>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</si>
  <si>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</si>
  <si>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</si>
  <si>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</si>
  <si>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</si>
  <si>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</si>
  <si>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</si>
  <si>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</si>
  <si>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</si>
  <si>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</si>
  <si>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</si>
  <si>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</si>
  <si>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</si>
  <si>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</si>
  <si>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</si>
  <si>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</si>
  <si>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</si>
  <si>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</si>
  <si>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</si>
  <si>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</si>
  <si>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</si>
  <si>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</si>
  <si>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</si>
  <si>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</si>
  <si>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</si>
  <si>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</si>
  <si>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</si>
  <si>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</si>
  <si>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</si>
  <si>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</si>
  <si>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</si>
  <si>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</si>
  <si>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</si>
  <si>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</si>
  <si>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</si>
  <si>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</si>
  <si>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</si>
  <si>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</si>
  <si>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</si>
  <si>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</si>
  <si>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</si>
  <si>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</si>
  <si>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</si>
  <si>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</si>
  <si>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</si>
  <si>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</si>
  <si>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</si>
  <si>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</si>
  <si>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</si>
  <si>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</si>
  <si>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</si>
  <si>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</si>
  <si>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</si>
  <si>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</si>
  <si>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</si>
  <si>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</si>
  <si>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</si>
  <si>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</si>
  <si>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</si>
  <si>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</si>
  <si>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</si>
  <si>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</si>
  <si>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</si>
  <si>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</si>
  <si>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</si>
  <si>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</si>
  <si>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</si>
  <si>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</si>
  <si>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</si>
  <si>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</si>
  <si>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</si>
  <si>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</si>
  <si>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</si>
  <si>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</si>
  <si>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</si>
  <si>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</si>
  <si>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</si>
  <si>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</si>
  <si>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</si>
  <si>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</si>
  <si>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</si>
  <si>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</si>
  <si>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</si>
  <si>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</si>
  <si>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</si>
  <si>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</si>
  <si>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</si>
  <si>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</si>
  <si>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</si>
  <si>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</si>
  <si>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</si>
  <si>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</si>
  <si>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</si>
  <si>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</si>
  <si>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</si>
  <si>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</si>
  <si>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</si>
  <si>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</si>
  <si>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</si>
  <si>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</si>
  <si>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</si>
  <si>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</si>
  <si>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</si>
  <si>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</si>
  <si>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</si>
  <si>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</si>
  <si>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</si>
  <si>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</si>
  <si>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</si>
  <si>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</si>
  <si>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</si>
  <si>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</si>
  <si>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</si>
  <si>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</si>
  <si>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</si>
  <si>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</si>
  <si>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</si>
  <si>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</si>
  <si>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</si>
  <si>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</si>
  <si>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</si>
  <si>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</si>
  <si>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</si>
  <si>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</si>
  <si>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</si>
  <si>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</si>
  <si>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</si>
  <si>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</si>
  <si>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</si>
  <si>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</si>
  <si>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</si>
  <si>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</si>
  <si>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</si>
  <si>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</si>
  <si>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</si>
  <si>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</si>
  <si>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</si>
  <si>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</si>
  <si>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</si>
  <si>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</si>
  <si>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</si>
  <si>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</si>
  <si>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</si>
  <si>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</si>
  <si>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</si>
  <si>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</si>
  <si>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</si>
  <si>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</si>
  <si>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</si>
  <si>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</si>
  <si>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</si>
  <si>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</si>
  <si>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</si>
  <si>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</si>
  <si>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</si>
  <si>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</si>
  <si>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</si>
  <si>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</si>
  <si>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</si>
  <si>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</si>
  <si>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</si>
  <si>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</si>
  <si>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</si>
  <si>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</si>
  <si>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</si>
  <si>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</si>
  <si>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</si>
  <si>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</si>
  <si>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</si>
  <si>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</si>
  <si>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</si>
  <si>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</si>
  <si>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</si>
  <si>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</si>
  <si>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</si>
  <si>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</si>
  <si>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</si>
  <si>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</si>
  <si>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</si>
  <si>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</si>
  <si>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</si>
  <si>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</si>
  <si>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</si>
  <si>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</si>
  <si>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</si>
  <si>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</si>
  <si>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</si>
  <si>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</si>
  <si>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</si>
  <si>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</si>
  <si>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</si>
  <si>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</si>
  <si>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</si>
  <si>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</si>
  <si>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</si>
  <si>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</si>
  <si>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</si>
  <si>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</si>
  <si>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</si>
  <si>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</si>
  <si>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</si>
  <si>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</si>
  <si>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</si>
  <si>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</si>
  <si>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</si>
  <si>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</si>
  <si>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</si>
  <si>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</si>
  <si>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</si>
  <si>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</si>
  <si>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</si>
  <si>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</si>
  <si>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</si>
  <si>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</si>
  <si>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</si>
  <si>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</si>
  <si>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</si>
  <si>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</si>
  <si>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</si>
  <si>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</si>
  <si>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</si>
  <si>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</si>
  <si>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</si>
  <si>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</si>
  <si>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</si>
  <si>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</si>
  <si>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</si>
  <si>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</si>
  <si>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</si>
  <si>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</si>
  <si>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</si>
  <si>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</si>
  <si>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</si>
  <si>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</si>
  <si>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</si>
  <si>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</si>
  <si>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</si>
  <si>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</si>
  <si>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</si>
  <si>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</si>
  <si>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</si>
  <si>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</si>
  <si>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</si>
  <si>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</si>
  <si>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</si>
  <si>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</si>
  <si>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</si>
  <si>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</si>
  <si>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</si>
  <si>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</si>
  <si>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</si>
  <si>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</si>
  <si>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</si>
  <si>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</si>
  <si>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</si>
  <si>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</si>
  <si>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</si>
  <si>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Subject: Check Point Firewall</t>
  </si>
  <si>
    <t>Check Point Firewall SCSEM Test Results</t>
  </si>
  <si>
    <t>Split from Firewall SCSEM and update it to create the Check Point SCSEM</t>
  </si>
  <si>
    <t>Checkpoint-01</t>
  </si>
  <si>
    <t>Updated the Section Title, Description, Test Procedures, Rationale Statement, Remediation Procedure</t>
  </si>
  <si>
    <t>Checkpoint-02</t>
  </si>
  <si>
    <t>Checkpoint-03</t>
  </si>
  <si>
    <t>Checkpoint-04</t>
  </si>
  <si>
    <t>Checkpoint-05</t>
  </si>
  <si>
    <t>Checkpoint-06</t>
  </si>
  <si>
    <t>Checkpoint-07</t>
  </si>
  <si>
    <t>Checkpoint-08</t>
  </si>
  <si>
    <t>Checkpoint-09</t>
  </si>
  <si>
    <t>Checkpoint-10</t>
  </si>
  <si>
    <t>Checkpoint-11</t>
  </si>
  <si>
    <t>Checkpoint-12</t>
  </si>
  <si>
    <t>Checkpoint-13</t>
  </si>
  <si>
    <t>Checkpoint-14</t>
  </si>
  <si>
    <t>Checkpoint-15</t>
  </si>
  <si>
    <t>Checkpoint-16</t>
  </si>
  <si>
    <t>Checkpoint-17</t>
  </si>
  <si>
    <t>Checkpoint-18</t>
  </si>
  <si>
    <t>Checkpoint-19</t>
  </si>
  <si>
    <t>Checkpoint-20</t>
  </si>
  <si>
    <t>Checkpoint-21</t>
  </si>
  <si>
    <t>Checkpoint-22</t>
  </si>
  <si>
    <t>Checkpoint-23</t>
  </si>
  <si>
    <t>Checkpoint-24</t>
  </si>
  <si>
    <t>Checkpoint-25</t>
  </si>
  <si>
    <t>Checkpoint-26</t>
  </si>
  <si>
    <t>Checkpoint-27</t>
  </si>
  <si>
    <t>Checkpoint-28</t>
  </si>
  <si>
    <t>Checkpoint-29</t>
  </si>
  <si>
    <t>Checkpoint-30</t>
  </si>
  <si>
    <t>Checkpoint-31</t>
  </si>
  <si>
    <t>Checkpoint-32</t>
  </si>
  <si>
    <t>Checkpoint-33</t>
  </si>
  <si>
    <t>Checkpoint-34</t>
  </si>
  <si>
    <t>Checkpoint-35</t>
  </si>
  <si>
    <t>Checkpoint-36</t>
  </si>
  <si>
    <t>Checkpoint-37</t>
  </si>
  <si>
    <t>Checkpoint-38</t>
  </si>
  <si>
    <t>Checkpoint-39</t>
  </si>
  <si>
    <t>Checkpoint-40</t>
  </si>
  <si>
    <t>Checkpoint-41</t>
  </si>
  <si>
    <t>Checkpoint-42</t>
  </si>
  <si>
    <t>Checkpoint-43</t>
  </si>
  <si>
    <t>Checkpoint-44</t>
  </si>
  <si>
    <t>Checkpoint-45</t>
  </si>
  <si>
    <t>Checkpoint-46</t>
  </si>
  <si>
    <t>Checkpoint-47</t>
  </si>
  <si>
    <t>Checkpoint-48</t>
  </si>
  <si>
    <t>Checkpoint-49</t>
  </si>
  <si>
    <t>Checkpoint-50</t>
  </si>
  <si>
    <t>Checkpoint-51</t>
  </si>
  <si>
    <t>Checkpoint-52</t>
  </si>
  <si>
    <t>Checkpoint-53</t>
  </si>
  <si>
    <t>Checkpoint-54</t>
  </si>
  <si>
    <t>Checkpoint-55</t>
  </si>
  <si>
    <t>Checkpoint-56</t>
  </si>
  <si>
    <t>Checkpoint-57</t>
  </si>
  <si>
    <t>Checkpoint-58</t>
  </si>
  <si>
    <t>Checkpoint-59</t>
  </si>
  <si>
    <t>Checkpoint-60</t>
  </si>
  <si>
    <t>Checkpoint-61</t>
  </si>
  <si>
    <t>Checkpoint-62</t>
  </si>
  <si>
    <t>Checkpoint-63</t>
  </si>
  <si>
    <t>Checkpoint-64</t>
  </si>
  <si>
    <t>Checkpoint-65</t>
  </si>
  <si>
    <t>Checkpoint-66</t>
  </si>
  <si>
    <t>Checkpoint-67</t>
  </si>
  <si>
    <t>Checkpoint-68</t>
  </si>
  <si>
    <t>Checkpoint-69</t>
  </si>
  <si>
    <t>Checkpoint-70</t>
  </si>
  <si>
    <t>Checkpoint-71</t>
  </si>
  <si>
    <t>Checkpoint-72</t>
  </si>
  <si>
    <t>Checkpoint-73</t>
  </si>
  <si>
    <t>Checkpoint-74</t>
  </si>
  <si>
    <t>Checkpoint-75</t>
  </si>
  <si>
    <t>Checkpoint-76</t>
  </si>
  <si>
    <t>Checkpoint-77</t>
  </si>
  <si>
    <t>Checkpoint-78</t>
  </si>
  <si>
    <t>Checkpoint-79</t>
  </si>
  <si>
    <t>Checkpoint-80</t>
  </si>
  <si>
    <t>Checkpoint-81</t>
  </si>
  <si>
    <t>Checkpoint-82</t>
  </si>
  <si>
    <t>Checkpoint-83</t>
  </si>
  <si>
    <t>Checkpoint-84</t>
  </si>
  <si>
    <t>Checkpoint-85</t>
  </si>
  <si>
    <t>Checkpoint-86</t>
  </si>
  <si>
    <t>Checkpoint-87</t>
  </si>
  <si>
    <t>Checkpoint-88</t>
  </si>
  <si>
    <t>Checkpoint-89</t>
  </si>
  <si>
    <t>Checkpoint-90</t>
  </si>
  <si>
    <t>Checkpoint-91</t>
  </si>
  <si>
    <t>Checkpoint-92</t>
  </si>
  <si>
    <t>Checkpoint-93</t>
  </si>
  <si>
    <t>Updated the Section Title, Description, Test Procedures, Remediation Procedure</t>
  </si>
  <si>
    <t>CIS Benchmark Section #</t>
  </si>
  <si>
    <t>2.1.1</t>
  </si>
  <si>
    <t>2.2.1</t>
  </si>
  <si>
    <t>2.3.1</t>
  </si>
  <si>
    <t>CAP Request Statement (Internal Use Only)</t>
  </si>
  <si>
    <t>Set Minimum Password Length to 14 or higher. One method to accomplish the recommended state is to execute the following command(s):
CLI:
Hostname&gt;set password-controls min-password-length 14
GUI: 
Navigate to User Management &gt; Password Policy
Ensure 'Minimum Password Length' is set to 14 or higher.</t>
  </si>
  <si>
    <t>To close this finding, please provide a screenshot showing minimum password Length to 8 or higher with the agency's CAP.</t>
  </si>
  <si>
    <t>Set the palindrome-check setting. One method to accomplish the recommended state is to execute the following command(s):
CLI:
Hostname&gt;set password-controls palindrome-check on
GUI: 
Navigate to User Management &gt; Password Policy
Ensure 'Disallow Palindrome' is checked.</t>
  </si>
  <si>
    <t>Set Password Complexity to 4. One method to accomplish the recommended state is to execute the following command(s):
CLI:
Hostname&gt;set password-controls complexity 4
GUI: 
Navigate to User Management &gt; Password Policy &gt; Password Complexity:
checked the '4 - Require four character types' setting.</t>
  </si>
  <si>
    <t>Set History Length to 24 or more. One method to accomplish the recommended state is to execute the following command(s):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</si>
  <si>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Set Password Expiration to 90 or fewer days for Administrators and for Standard Users. One method to accomplish the recommended state is to execute the following command(s):
CLI:
Hostname&gt;set password-controls history-length 90
GUI: 
Navigate to User Management &gt; Password Policy &gt; Mandatory Password Changes: Password Expiration:
Set 'Password expires after' setting to 90 or less.</t>
  </si>
  <si>
    <t>Set Warn users before password expiration to 14 days. One method to accomplish the recommended state is to execute the following command(s):
CLI:
Hostname&gt;set password-controls expiration-warning-days 14
GUI: 
Navigate to User Management &gt; Password Policy &gt; Mandatory Password Changes
Set 'Warn users before password expiration' is set to 14 days or less.</t>
  </si>
  <si>
    <t>Set Lockout users after password expiration to 1. One method to accomplish the recommended state is to execute the following command(s):
CLI:
Hostname&gt;set password-controls expiration-lockout-days 1
GUI: 
Navigate to User Management &gt; Password Policy &gt; Mandatory Password Changes &gt; Lockout users after password expiration:
Checked 'Lockout user after' setting and set to 1 day.</t>
  </si>
  <si>
    <t>Set deny access to unused accounts. One method to accomplish the recommended state is to execute the following command(s):
CLI:
Hostname&gt;set password-controls deny-on-nonuse enable on
GUI: 
Navigate to User Management &gt; Password Policy &gt; Deny access to unused accounts:
Checked the 'Deny access to unused accounts' setting.</t>
  </si>
  <si>
    <t>To close this finding, please provide a screenshot showing deny access to unused accounts is selected with the agency's CAP.</t>
  </si>
  <si>
    <t>Set Days of non-use before lock-out to 120 days. One method to accomplish the recommended state is to execute the following command(s):
CLI:
Hostname&gt;set password-controls deny-on-nonuse allowed-days 120
GUI: 
Navigate to User Management &gt; Password Policy &gt; Deny access to unused accounts:
Set 'Days of non-use before lock-out' to 120 or less.</t>
  </si>
  <si>
    <t>Set Force users to change password at first login after changed from Users page is selected. One method to accomplish the recommended state is to execute the following command(s):
CLI:
Hostname&gt;set password-controls force-change-when password
GUI: 
Navigate to User Management &gt; Password Policy &gt; Mandatory Password Change:
Checked the 'Force users to change password at first login after password was changed from Users page' setting.</t>
  </si>
  <si>
    <t>Set Deny access after failed login attempts. One method to accomplish the recommended state is to execute the following command(s):
CLI:
Hostname&gt;set password-controls deny-on-fail enable on
GUI: 
Navigate to User Management &gt; Password Policy &gt; Deny Access After Failed Login Attempts:
Checked the 'Deny access after failed login attempts' setting.</t>
  </si>
  <si>
    <t>Set Maximum number of failed attempts allowed to 3 or fewer. One method to accomplish the recommended state is to execute the following command(s):
CLI:
Hostname&gt;set password-controls deny-on-fail failures-allowed 3
GUI: 
Navigate to User Management &gt; Password Policy &gt; Deny Access After Failed Login Attempts:
checked and set ' Maximum number of failed attempts allowed is set to' setting to 3 or fewer.</t>
  </si>
  <si>
    <t>To close this finding, please provide a screenshot showing maximum number of failed attempts allowed is set to 3 or fewer with the agency's CAP.</t>
  </si>
  <si>
    <t>Enable and set the Banner. One method to accomplish the recommended state is to execute the following command(s):
CLI:
Hostname&gt;set message banner on msgvalue "Organization_Banner"
GUI: 
Navigate to System Management &gt; Messages
Checked the Banner message and configured the organization defined banner. Configure an IRS compliant warning banner to be presented upon access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t>
  </si>
  <si>
    <t xml:space="preserve">Enable and configured the MOTD setting. One method to accomplish the recommended state is to execute the following command(s):
CLI:
Hostname&gt; set message motd on msgvalue "MOTD BANNER"
GUI:
Navigate to System Management -&gt; Messages -&gt; Message of the day
Checked the Message of the day and add "MOTD Banner". </t>
  </si>
  <si>
    <t>Enable Core Dump. One method to accomplish the recommended state is to execute the following command(s):
Hostname&gt; set core-dump enable
GUI: 
Navigate to System Management &gt; Core Dump &gt; select Enable Core Dumps.</t>
  </si>
  <si>
    <t>Ensure Config-state is saved. One method to accomplish the recommended state is to execute the following command(s):
Hostname&gt; save config.</t>
  </si>
  <si>
    <t>To close this finding, please provide a screenshot showing the output of show config-state with the agency's CAP.</t>
  </si>
  <si>
    <t>To close this finding, please provide a screenshot showing the output of show interfaces all with the agency's CAP.</t>
  </si>
  <si>
    <t>Configure DNS server. One method to accomplish the recommended state is to execute the following command(s):
CLI:
Hostname&gt; set dns primary &lt;IP_Address&gt;
Hostname&gt; set dns secondary &lt;IP_Address&gt;
Hostname&gt; set dns tertiary &lt;IP_Address&gt;
GUI: 
Navigate to Network Management &gt; Hosts and DNS &gt; DNS 
Set Primary, secondary and tertiary DNS server address.</t>
  </si>
  <si>
    <t>To close this finding, please provide a screenshot showing DNS is configured with the agency's CAP.</t>
  </si>
  <si>
    <t>Disable IPv6 if not used. One method to accomplish the recommended state is to execute the following command(s):
Hostname&gt; set ipv6-state on
Hostname&gt; set ipv6-state off.</t>
  </si>
  <si>
    <t>To close this finding, please provide a screenshot showing IPv6 is disabled with the agency's CAP.</t>
  </si>
  <si>
    <t>Set Host Name. One method to accomplish the recommended state is to execute the following command(s):
CLI:
Hostname&gt; set hostname &lt;name&gt;
GUI: 
Navigate to Network Management &gt; Hosts and DNS &gt; System Name &gt; Host Name.</t>
  </si>
  <si>
    <t>To close this finding, please provide a screenshot showing host name is set with the agency's CAP.</t>
  </si>
  <si>
    <t>Disable Telnet. One method to accomplish the recommended state is to execute the following command(s):
CLI:
Hostname&gt; set net-access telnet off
GUI: 
Navigate to System Management &gt; Network Access &gt; verify Enable Telnet is unchecked.</t>
  </si>
  <si>
    <t>To close this finding, please provide a screenshot showing telnet is disabled with the agency's CAP.</t>
  </si>
  <si>
    <t>Disable DHCP. One method to accomplish the recommended state is to execute the following command(s):
CLI:
Hostname&gt; set dhcp server disable
GUI: 
Navigate to Network Management &gt; DHCP Server &gt; DHCP Server Configuration &gt; verify Enable DHCP Server is unchecked.</t>
  </si>
  <si>
    <t>To close this finding, please provide a screenshot showing DHCP is disabled with the agency's CAP.</t>
  </si>
  <si>
    <t>Disable SNMP agent. One method to accomplish the recommended state is to execute the following command(s):
CLI:
Hostname&gt; set snmp agent off
GUI:
System Management &gt; SNMP &gt; Unchecked the Enable SNMP Agent.</t>
  </si>
  <si>
    <t>To close this finding, please provide a screenshot showing SNMP agent is disabled with the agency's CAP.</t>
  </si>
  <si>
    <t>Configure the SNMP agent-version v3-only. One method to accomplish the recommended state is to execute the following command(s):
CLI: 
Hostname&gt; set snmp agent-version v3-Only
GUI:
Navigate to System Management &gt; SNMP &gt; Select V3-Only in Version.</t>
  </si>
  <si>
    <t>To close this finding, please provide a screenshot showing SNMP agent-version v3- is configured with the agency's CAP.</t>
  </si>
  <si>
    <t>Configure the SNMP traps. One method to accomplish the recommended state is to execute the following command(s):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aauthorizationError, coldStart, configurationChange, configurationSave, linkUpLinkDown and lowDiskSpace.</t>
  </si>
  <si>
    <t>Enable NTP and IP address is set for Primary and Secondary NTP server. One method to accomplish the recommended state is to execute the following command(s):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</si>
  <si>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Configure the backup. One method to accomplish the recommended state is to execute the following command(s):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</si>
  <si>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Set Snapshot. One method to accomplish the recommended state is to execute the following command(s):
CLI:
To take the snapshot run the following command on the device.
Hostname&gt; add snapshot [snapshot_name]
GUI: 
Navigate to Maintenance &gt; Snapshot Management &gt; New
Provide the Name and description for the snapshot.</t>
  </si>
  <si>
    <t>Configure Scheduled Backups. One method to accomplish the recommended state is to execute the following command(s):
GUI: 
Navigate to Maintenance &gt; System Backup &gt; Scheduled Backup &gt; Add Scheduled Backup
Provide the Backup Type and Backup Schedule as per organization's policy.</t>
  </si>
  <si>
    <t>Ensure Client Authentication is secured. One method to accomplish the recommended state is to execute the following:
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</si>
  <si>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 xml:space="preserve">To close this finding, please provide a screenshot showing Client Authentication is secured with the agency's CAP.
</t>
  </si>
  <si>
    <t>Configure Radius or TACACS+ server. One method to achieve the recommended state is to execute the following:
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</si>
  <si>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To close this finding, please provide a screenshot showing radius or TACACS+ server is configured with the agency's CAP.</t>
  </si>
  <si>
    <t>Enable mgmtauditlogs. One method to accomplish the recommended state is to execute the following command(s):
CLI:
Hostname&gt; set syslog mgmtauditlogs on
GUI:
Navigate to System Management &gt; System Logging &gt; System Logging 
checked the Send audit logs to management server upon successful configuration.</t>
  </si>
  <si>
    <t>To close this finding, please provide a screenshot showing mgmtauditlogs is enabled with the agency's CAP.</t>
  </si>
  <si>
    <t>Set auditlog to permanent. One method to accomplish the recommended state is to execute the following command(s):
CLI:
Hostname&gt; set syslog auditlog permanent
GUI:
Navigate to System Management &gt; System Logging &gt; System Logging 
checked the Send audit logs to syslog upon successful configuration.</t>
  </si>
  <si>
    <t>To close this finding, please provide a screenshot showing auditlog is set to permanent with the agency's CAP.</t>
  </si>
  <si>
    <t>Set cplogs to on. One method to accomplish the recommended state is to execute the following command(s):
CLI:
Hostname&gt; set syslog cplogs on
GUI:
Navigate to System Management &gt; System Logging &gt; System Logging 
checked the Send Syslog messages to management server.</t>
  </si>
  <si>
    <t>To close this finding, please provide a screenshot showing cplogs is set to on with the agency's CAP.</t>
  </si>
  <si>
    <t>Use Checkpoint Sections and Titles. One method to accomplish the recommended state is to execute the following: 
Add a description for each rule.</t>
  </si>
  <si>
    <t>To close this finding, please provide a screenshot showing each rule has a description added with the agency's CAP.</t>
  </si>
  <si>
    <t>Set Disk Space Alert. One method to accomplish the recommended state is to execute the following:
Go to the following path and configured the Disk Space Alert.
SmartConsole &gt; Gateways &amp; Servers &gt; Select each Gateway &gt; Logs &gt; Local Storage
Checked the When disk space is below and value MBytes or Percentage is configured as per the Organization Policy.
Set the Issue alert to Log, Popup Alert, Mail or SNMP trap alert.</t>
  </si>
  <si>
    <t>Enable Logging for Track Options of Global Properties. One method to accomplish the recommended state is to execute the following:
Ensure logging is set to Log or popupAlert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t>
  </si>
  <si>
    <t>To close this finding, please provide a screenshot showing logging is enabled for track options of global properties with the agency's CAP.</t>
  </si>
  <si>
    <t>To close this finding, please provide a screenshot of the updated Firewall firmware version and its patch level with the agency's CAP.</t>
  </si>
  <si>
    <t>To close this finding, please provide a screenshot showing MFA is employed for all local access to the network with the agency's CAP.</t>
  </si>
  <si>
    <t>To close this finding, please provide a copy of the Policy with the agency's CAP.</t>
  </si>
  <si>
    <t>To close this finding, please provide a screenshot of the configuration showing that an authentication server has been implemented with the agency's CAP.</t>
  </si>
  <si>
    <t>To close this finding, please provide a an attestation that a review of all configuration files do not contain any unencrypted passwords with the agency's CAP.</t>
  </si>
  <si>
    <t>To close this finding, please provide an attestation that all local accounts have been removed from the Firewalls with the agency's CAP.</t>
  </si>
  <si>
    <t>To close this finding, please provide a screenshot of the GUI showing that the setting has been with the agency's CAP.</t>
  </si>
  <si>
    <t>To close this finding, please provide a screenshot of the GUI showing that the filters have been implemented with the agency's CAP.</t>
  </si>
  <si>
    <t xml:space="preserve">Implement the DoS Protection policy rules based on your network configuration.
</t>
  </si>
  <si>
    <t>To close this finding, please provide a screenshot of the GUI showing that the DoS Protection policy rules have been implemented with the agency's CAP.</t>
  </si>
  <si>
    <t>Configure the firewall with a "Deny" inter-zone policy which, by default, blocks traffic between zones and allows network communications traffic by exception (i.e., deny all, permit by exception).</t>
  </si>
  <si>
    <t>To close this finding, please provide a screenshot of the GUI showing that the "Deny" policy rules have been implemented with the agency's CAP.</t>
  </si>
  <si>
    <t>To close this finding, please provide a screenshot of the GUI showing that the filtering setting has been with the agency's CAP.</t>
  </si>
  <si>
    <t>Configure The VPN access points with organization-defined filtering rules that apply to monitoring remote access traffic.</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</si>
  <si>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only defined management systems.</t>
  </si>
  <si>
    <t>Implement processes that requires system administrators to commit and test changes upon configuration of the firewall.</t>
  </si>
  <si>
    <t>To close this finding, please provide attestation that all unnecessary services have been disabled or removed with the agency's CAP.</t>
  </si>
  <si>
    <t>Configure the firewall to fail securely in the event of a transiently corrupt state or failure condition. Ensure that when the system restarts, the system boot process must not succeed without passing all self-tests for cryptographic algorithms, RNG tests, and software integrity tests.</t>
  </si>
  <si>
    <t>To close this finding, please provide screenshots of the firewall GUI showing the logging events for traffic that is denied, restricted, or discarded with the agency's CAP.</t>
  </si>
  <si>
    <t>Configure the firewall with a baseline cryptographic module that provides confidentiality and integrity services for authentication and for protecting communications with adjacent systems.
Implement role-based, fine-grained permissions management for controlling commands that modify log records.</t>
  </si>
  <si>
    <t>To close this finding, please provide screenshots of the firewall GUI or system documentation that shows the cryptographic module(s) being used
and a listing of the roles and permissions of who can modify log records with the agency's CAP.</t>
  </si>
  <si>
    <t>Configure local backup events files to capture auditable events either consistently or, if possible, in the event communication with the central audit server is lost.</t>
  </si>
  <si>
    <t>To close this finding, please provide screenshots of the firewall GUI showing that all log data sent to the central audit server only uses TCP network traffic with the agency's CAP.</t>
  </si>
  <si>
    <t xml:space="preserve">Configure the firewall's permissions to prevent the deletion of unauthorized local log files or records.
</t>
  </si>
  <si>
    <t>To close this finding, please provide screenshots of the firewall GUI showing that all log data includes time and date stamps with the agency's CAP.</t>
  </si>
  <si>
    <t>Configure a properly configured DoS firewall filter (e.g., rules, access control lists [ACLs], screens, or policies) to outbound interfaces and security zones.</t>
  </si>
  <si>
    <t>To close this finding, please provide screenshots of the firewall GUI showing DoS firewall filters are in place on egress interfaces with the agency's CAP.</t>
  </si>
  <si>
    <t>Where IPsec technology is deployed to connect the managed network, restrict the traffic entering the tunnels so that only the authorized management packets with authorized destination addresses are permitted.</t>
  </si>
  <si>
    <t>Document a process for authorized users to capture, record, and log all content related to a user session.</t>
  </si>
  <si>
    <t>To close this finding, please provide the results of a log review (with redaction of any sensitive information) with the agency's CAP.</t>
  </si>
  <si>
    <t>Configure permissions on the log files on the appliance itself or Kiwi / syslog server to prevent firewall administrators from modifying files.</t>
  </si>
  <si>
    <t>Upgrade to a supported version of Check Point, apply the latest security patches/updates/hotfixes and then apply the latest security configuration recommendations outlined in the SCSEM.</t>
  </si>
  <si>
    <t>Develop a written procedure to describe the account management processes. Implement working procedures such that all firewall account requests are approved by agency management, all updates or changes to account permissions are properly vetted and tracked, and that the expiration and termination of accounts are performed timely.</t>
  </si>
  <si>
    <t>Configure password settings to comply with IRS Publication 1075 requirements</t>
  </si>
  <si>
    <t>To close this finding, please provide a screenshot of the configuration or attestation of the firewall's design indicating that the firewall commits changes without reboot.</t>
  </si>
  <si>
    <t>Provide documentation of the permissions of the log files demonstrating that firewall administrators cannot modify files.</t>
  </si>
  <si>
    <t>Criticality Rating (Do Not Edit)</t>
  </si>
  <si>
    <t>Upgrade the Check Point Firewall firmware to a vendor-supported version.</t>
  </si>
  <si>
    <t>Ensure Logging is enabled for Track Options of Global Properties</t>
  </si>
  <si>
    <t>Ensure Disk Space Alert is set</t>
  </si>
  <si>
    <t>Ensure cplogs is set to on</t>
  </si>
  <si>
    <t>Ensure auditlog is set to permanent</t>
  </si>
  <si>
    <t>Ensure mgmtauditlogs is set to on</t>
  </si>
  <si>
    <t>Ensure Radius or TACACS+ server is configured</t>
  </si>
  <si>
    <t>Ensure Client Authentication is secured.</t>
  </si>
  <si>
    <t>Configuring Scheduled Backups</t>
  </si>
  <si>
    <t>Ensure 'Snapshot' is set</t>
  </si>
  <si>
    <t>Ensure 'System Backup' is set.</t>
  </si>
  <si>
    <t>Ensure timezone is properly configured</t>
  </si>
  <si>
    <t>Ensure NTP is enabled and IP address is set for Primary and Secondary NTP server</t>
  </si>
  <si>
    <t>Ensure SNMP traps is enabled</t>
  </si>
  <si>
    <t>Ensure SNMP version is set to v3-Only</t>
  </si>
  <si>
    <t>Ensure SNMP agent is disabled</t>
  </si>
  <si>
    <t>Ensure DHCP is disabled</t>
  </si>
  <si>
    <t>Ensure Telnet is disabled</t>
  </si>
  <si>
    <t>Ensure Host Name is set</t>
  </si>
  <si>
    <t>Ensure IPv6 is disabled if not used</t>
  </si>
  <si>
    <t>Ensure DNS server is configured</t>
  </si>
  <si>
    <t>Ensure unused interfaces are disabled</t>
  </si>
  <si>
    <t>Ensure 'Login Banner' is set</t>
  </si>
  <si>
    <t>1.4</t>
  </si>
  <si>
    <t>Ensure Maximum number of failed attempts allowed is set to 3 or fewer</t>
  </si>
  <si>
    <t>Set Web session timeout to less than or equal to 15 minutes. One method to accomplish the recommended state is to execute the following command(s):
CLI:
Hostname&gt; set web session-timeout 15
GUI:
Navigate to System Management &gt; Session &gt; Web UI &gt; Inactivity Timeout - Set to 15 or less.</t>
  </si>
  <si>
    <t>Run the following command to Configure the Inactivity Timeout for Web UI. CLI: Hostname&gt; set web session-timeout 15
GUI: Navigate to System Management &gt; Session &gt; Web UI &gt; Inactivity Timeout - Set to 15 or less</t>
  </si>
  <si>
    <t>Web session timeout is not set to less than or equal to 15 minutes.</t>
  </si>
  <si>
    <t>Web session timeout is set to less than or equal to 15 minutes.</t>
  </si>
  <si>
    <t>Perform an automated test using the current Nessus Profile provided by the IRS Office of Safeguards website or run the following command to verify the Minimum Password Length. to check Inactivity Timeout for Web UI is set to 15 or less. 
CLI:
Hostname&gt; show web session-timeout
WebSessionTimeout 15
GUI: 
Navigate to System Management &gt; Session &gt; Web UI &gt; Inactivity Timeout - Set to 15 or less</t>
  </si>
  <si>
    <t>Set the WebUI Session Timeout value for device management to 15 minutes or less to automatically close inactive sessions.</t>
  </si>
  <si>
    <t>Ensure Web session timeout is set to less than or equal to 15 minutes</t>
  </si>
  <si>
    <r>
      <t xml:space="preserve">Issue Code Mapping (Select </t>
    </r>
    <r>
      <rPr>
        <b/>
        <u/>
        <sz val="10"/>
        <color theme="0"/>
        <rFont val="Arial"/>
        <family val="2"/>
      </rPr>
      <t>one</t>
    </r>
    <r>
      <rPr>
        <b/>
        <sz val="10"/>
        <color theme="0"/>
        <rFont val="Arial"/>
        <family val="2"/>
      </rPr>
      <t xml:space="preserve"> to enter in column N)</t>
    </r>
  </si>
  <si>
    <t>Run the following command to set the deny-on-nonuse allowed-days setting. CLI: Hostname&gt;set password-controls deny-on-nonuse allowed-days 120
GUI: Navigate to User Management &gt; Password Policy &gt; Deny access to unused accounts: Set 'Days of non-use before lock-out' to 120 or less.
Note: This setting only takes effect if 'Deny access to unused accounts' is enabled.</t>
  </si>
  <si>
    <t>Upgrade the firewall to a vendor-supported version. Once deployed, harden the upgraded system in accordance with IRS standards using the corresponding SCSEM for the firewall.</t>
  </si>
  <si>
    <t>To close this finding, please provide a screenshot of system password parameters showing that the parameters have been brought into compliance with IRS Publication 1075 standards with the agency's CAP.</t>
  </si>
  <si>
    <t xml:space="preserve">From the Firewall Graphical User Interface (GUI) go to setup&gt;Management&gt;Authentication Settings and set the system to lock accounts after three consecutive failed authentication attempts. </t>
  </si>
  <si>
    <t>Configure the firewall to generate a real-time alert to, at a minimum, to the SCA and ISSO, if communication with the central audit server is lost.</t>
  </si>
  <si>
    <t>If a network device such as the Events Server, Network Management Server,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</si>
  <si>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An image of the system partition creates when taking the snapshots, includes all the configuration settings, Operating System and Checkpoint files. The locally stored firewall logs are not stored in the snapshots, as log partition is not included in the Snapshots. Snapshots can be restored on the same hardware on which it takes or on the same configuration hardware.</t>
  </si>
  <si>
    <t>Ensure SNMP trap receivers are set</t>
  </si>
  <si>
    <t>Enables SNMP trap receivers to which traps are sent.</t>
  </si>
  <si>
    <t>SNMP trap receivers are set.</t>
  </si>
  <si>
    <t>SNMP trap receivers not set.</t>
  </si>
  <si>
    <t>The purpose of the SNMP service is to monitor in real time the events occurring on systems in order to meet the security requirement of availability of systems and services. The traps are SNMP notifications sent to the NMS or SNMP traps receivers and should be enabled in order to be sent and processed by the NMS. The NMS or SNMP trap receivers will then provide a comprehensive aggregation and reporting of events generated, thus helping administrator.</t>
  </si>
  <si>
    <t>Run the following command to Configure the SNMP trap receivers. CLI: Hostname&gt; add snmp traps receiver 10.10.168.86 version v3
GUI: Navigate to System Management &gt; SNMP &gt; Trap Receivers Setting &gt; Add &gt; Add IP Address Version details.</t>
  </si>
  <si>
    <t>Configure the SNMP trap receivers. One method to accomplish the recommended state is to execute the following command(s):
CLI:
Hostname&gt; add snmp traps receiver 10.10.168.86 version v3
GUI:
Navigate to System Management &gt; SNMP &gt; Trap Receivers Setting &gt; Add &gt; Add IP Address Version details.</t>
  </si>
  <si>
    <t>Ensure 'Allow access again after time is set to 900 or more seconds' is enabled</t>
  </si>
  <si>
    <t>Ensure 'Deny Access' after failed login attempts is selected</t>
  </si>
  <si>
    <t>Ensure 'Core Dump' is enabled</t>
  </si>
  <si>
    <t>Ensure 'Config-state' is saved</t>
  </si>
  <si>
    <t>Ensure 'Force users to change password at first login after password was changed from Users Page' is selected</t>
  </si>
  <si>
    <t>Ensure 'Days of non-use before lock-out' is set to 120</t>
  </si>
  <si>
    <t>Ensure 'Deny access to unused accounts' is selected</t>
  </si>
  <si>
    <t>Ensure 'Lockout users after password expiration; is set to 1</t>
  </si>
  <si>
    <t>Ensure 'Warn users before password expiration' is set to 14 days</t>
  </si>
  <si>
    <t>Ensure 'Password Expiration' is set to 90 days</t>
  </si>
  <si>
    <t>Ensure 'Password Complexity' is set to 3</t>
  </si>
  <si>
    <t>Ensure 'Disallow Palindromes' is selected</t>
  </si>
  <si>
    <t>Ensure 'Minimum Password Length' is set to 14 or higher</t>
  </si>
  <si>
    <t>Ensure 'Message Of The Day' (MOTD) is set</t>
  </si>
  <si>
    <t xml:space="preserve">Verify that audit data is archived and maintained.
IRS practice has been to retain archived audit logs/trails for the remainder of the year they were made plus six years. Logs must be retained for a total of 7 years. </t>
  </si>
  <si>
    <t>Verify that the firewall is supported by the vendor. 
Each organization shall ensure that unsupported software is removed or upgraded to a supported version, prior to a vendor dropping support.</t>
  </si>
  <si>
    <t xml:space="preserve"> To close this finding, please provide a screenshot that includes the hostname, operating system or firmware version and patch level of the upgraded system. If new hardware is required, please provide a signed certification from the agency's Chief Information Security Officer (CISO) stating that the legacy Check Point Firewall has been decommissioned and properly sanitized in accordance with IRS Publication 1075, with the agency's Corrective Action Plan (CAP).</t>
  </si>
  <si>
    <t xml:space="preserve">Obtain and install the latest firewall security patches for Security-relevant software updates to include patches, service packs, hot fixes and antivirus signatures. 	</t>
  </si>
  <si>
    <t>The agency employs sufficient MFA mechanisms for all local access to the network for all privileged and non-privileged users.</t>
  </si>
  <si>
    <t>1. The agency requires MFA for local access to the network and information systems that receive, process, store or transmit FTI.
2. The MFA mechanism is sufficient and implemented for all local access to the network.
3. Minimum requirements are met as outlined in test case if a PIN is used.</t>
  </si>
  <si>
    <t>MFA is not required for internal privileged and non-privileged access.</t>
  </si>
  <si>
    <t xml:space="preserve">Note - This is applicable to all workstations, servers, hypervisors, network devices, etc. within the FTI scope.
MFA requires the user to provide two or more of the three authentication factors: a knowledge factor (something only known by the user such as a password), a possession factor ("something only the user has"), and an inherence factor ("something only the user is").
</t>
  </si>
  <si>
    <t xml:space="preserve">HAC64: MFA is not required for internal privileged and non-privileged access
HAC65: MFA is not required for internal privileged access
HAC66: MFA is not required for internal non-privileged access
HRM20: MFA is not properly configured for external or remote access
HPW12: Passwords do not meet complexity requirements
</t>
  </si>
  <si>
    <t>Employs sufficient MFA mechanisms for all local access to the network for all privileged and non-privileged users. If an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</si>
  <si>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Employs sufficient MFA mechanisms for all local access to the network for all privileged and non-privileged . If an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</si>
  <si>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The agency does not conduct checks to ensure passwords aren’t on an annually-updated list of commonly-used, expected or compromised passwords.</t>
  </si>
  <si>
    <t>Accounts are reviewed periodically for proper privileges and removed or suspended when no longer necessary</t>
  </si>
  <si>
    <t>1-2. A process should be in place to enforce proper account management. Firewall accounts are reviewed at least semi-annually for compliance with account management requirements, and users accounts are disabled or removed immediately from the system when they are no longer needed.</t>
  </si>
  <si>
    <t xml:space="preserve">Implement working procedures to review account periodically for proper privileges, and suspend, disable, or remove unneeded accounts immediately, once they are no longer needed. </t>
  </si>
  <si>
    <t>Develop a written procedure to describe account management processes. Implement working procedures to ensure that agency management approves all firewall account requests, that updates or changes to account permissions are properly vetted and tracked, and that account expiration and termination are performed in a timely manner.</t>
  </si>
  <si>
    <t>To close this finding, please provide a copy of the procedures with the agency's CAP.</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</si>
  <si>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</si>
  <si>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Ensure multi-factor authentication (MFA)mechanisms are employed for all local access to the network for all privileged and non-privileged users.</t>
  </si>
  <si>
    <t>Commonly used, expected, or compromised passwords</t>
  </si>
  <si>
    <t>The agency employs mechanisms to ensure passwords aren’t used that are commonly used, expected, or compromised passwords.</t>
  </si>
  <si>
    <t>Maintain a list of compromised or weak passwords and/or implement a solution maintaining the list and preventing the use of commonly used, expected, or compromised passwords.</t>
  </si>
  <si>
    <t>To close this finding, please provide a screenshot showing use of a solution employed for preventing the use of commonly used, expected, or compromised passwords with the agency's CAP.</t>
  </si>
  <si>
    <t>Accounts are not reviewed periodically for proper privileges,and/or accounts are not removed or suspended when no longer necessary.</t>
  </si>
  <si>
    <t>Password requirements do not meet all IRS Publication 1075 requirements.</t>
  </si>
  <si>
    <t>HAC15: User accounts not locked out after three unsuccessful login attempts</t>
  </si>
  <si>
    <t xml:space="preserve">The firewall immediately uses updates made to policy enforcement mechanisms such as firewall rules, security policies, and security zones. </t>
  </si>
  <si>
    <t>Configure the firewall to fail securely in the event of a transiently corrupt state or failure condition.
When the system restarts, the system boot process must not succeed without passing all self-tests for cryptographic algorithms, random number generator (RNG) tests, and software integrity tests.</t>
  </si>
  <si>
    <t>Configure filters in the firewall to examine characteristics of incoming and outgoing packets, including but not limited to the following:
Bit fields in the packet header, including IP fragmentation flags, IP options, and Transmission Control Protocol (TCP) flags
IP version 4 (IPv4) numeric range, including destination port, DiffServ code point (DSCP) value, fragment offset, Internet Control Message Protocol (ICMP) code, ICMP packet type, interface group, IP precedence, packet length, protocol, and TCP and User Datagram Protocol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</si>
  <si>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The firewall must generate traffic log records when traffic is denied, restricted or discarded.</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</si>
  <si>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</si>
  <si>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</si>
  <si>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</si>
  <si>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Access Control List (ACL) to restrict the firewall from accepting outbound IP packets that contain an illegitimate address in the source address field has not been configured on all internal interfaces, this is a finding.
</t>
  </si>
  <si>
    <t>The firewall is not configured to allow authorized users to capture, record and log all content related to a user session.</t>
  </si>
  <si>
    <t>Audit logs are reviewed, but not per Publication 1075 requirements.</t>
  </si>
  <si>
    <t>HAU7: Audit records are not retained per Publication 1075</t>
  </si>
  <si>
    <t>Audit records are not retained per Publication 1075.</t>
  </si>
  <si>
    <t>MOTD is set.</t>
  </si>
  <si>
    <t>Set Allow access again after time to 900 or more seconds. One method to accomplish the recommended state is to execute the following command(s):
CLI:
Hostname&gt; set password-controls deny-on-fail allow-after 900
GUI: 
Navigate to User Management &gt; Password Policy &gt; Deny Access After Failed Login Attempts:
Set the 'Allow access again after time' setting to 900 or more seconds.</t>
  </si>
  <si>
    <t>Disable unused interfaces. One method to accomplish the recommended state is to execute the following command(s):
CLI:
Hostname&gt; set interface &lt;Interface_Number&gt; state off
GUI: 
Navigate to Network Management &gt; Network Interfaces &gt; Open unused Interface &gt; unchecked Enable.</t>
  </si>
  <si>
    <t>Disable the unused interfaces.</t>
  </si>
  <si>
    <t>Unused interfaces are not disabled.</t>
  </si>
  <si>
    <t>Perform an automated test using the current Nessus Profile provided by the IRS Office of Safeguards website or run the following command to verify the Minimum Password Length to check whether the SNMP agent-version v3-only is configured 
CLI:
Hostname&gt; show snmp agent-version 
v3-Only
GUI: 
Navigate to System Management &gt; SNMP &gt; SNMP General Settings
Verify version is set to v3-Only.</t>
  </si>
  <si>
    <t>Perform an automated test using the current Nessus Profile provided by the IRS Office of Safeguards website or run the following command to verify the Minimum Password Length to check whether the SNMP traps receivers are configured: 
CLI:
Hostname&gt; show snmp traps receivers
Trap Receiver 10.7.26.5
Version v3
GUI: 
Navigate to System Management &gt; SNMP &gt; Trap Receivers Settings
Verify Trap Receiver is configured.</t>
  </si>
  <si>
    <t>Changed from 10 minutes to 15 to align with Publication 1075</t>
  </si>
  <si>
    <t>Perform an automated test using the current Nessus Profile provided by the IRS Office of Safeguards website or run the following command to verify the Minimum Password Length to verify the auditlog.
CLI:
Hostname&gt; show syslog auditlog
permanent
GUI: 
Navigate to System Management &gt; System Logging &gt; System Logging 
Verify Send audit logs to syslog upon successful configuration is checked.</t>
  </si>
  <si>
    <t>User accounts that have been unused for over a given period of time can be automatically disabled. It is recommended that accounts that are unused for 120 days should be disabled. Unused accounts pose a threat to system security since the users are not logging in to notice failed login attempts or other anomalies.</t>
  </si>
  <si>
    <t>Locking out user IDs after 3 unsuccessful consecutive login attempts mitigate brute force password attacks against your systems.</t>
  </si>
  <si>
    <t xml:space="preserve">Remediation Statement (Internal Use Only)     </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</si>
  <si>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</si>
  <si>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</si>
  <si>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Check to determine the software is fully supported: https://www.checkpoint.com/support-services/support-life-cycle-policy/</t>
  </si>
  <si>
    <t>The system is not regularly patched from the vendor. The system is running %INCLUDE UPDATE LEVEL/PATCH LEVEL AND IF THERE ARE HIGH OR CRITICAL CVEs%".</t>
  </si>
  <si>
    <t>1. Interview agency personnel to determine if the agency requires MFA for local access, unless the terminal is in a restricted area per Publication 1075 requirements.
2. Examine procedures to determine how MFA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d. Do not share.
Note: If step 1 / MFA is fully implemented, but the complexity/length requirements in step 2 are not met, this finding may be downgraded to moderate.</t>
  </si>
  <si>
    <t xml:space="preserve">1. Interview agency personnel to determine if there is password policy for checking for commonly 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 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</si>
  <si>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 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</si>
  <si>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Develop/update password policy to include maintaining and checking for commonly 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</si>
  <si>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</si>
  <si>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Review the stored firewall configuration files to ensure passwords are not stored in plain-text format.</t>
  </si>
  <si>
    <t xml:space="preserve">Ensure unencrypted firewall passwords are not stored in configuration files. </t>
  </si>
  <si>
    <t xml:space="preserve">Ensure unencrypted firewall passwords are not stored in any configuration files. </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</si>
  <si>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</si>
  <si>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 xml:space="preserve">Establish unique administrator accounts for all daily management activities; and remove all local accounts except for one local account to be used in the event of failure or emergency. </t>
  </si>
  <si>
    <t xml:space="preserve">The firewall admin interface is not currently configured to lockout a user after three consecutive failed attempts.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</si>
  <si>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</si>
  <si>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Configure the firewall implementation to manage excess bandwidth to limit the effects of packet flooding types of denial-of-service (DoS) attacks.</t>
  </si>
  <si>
    <t>Disable or remove the firewall unnecessary network services and functions that are not used as part of its role in the architecture.</t>
  </si>
  <si>
    <t>Configure the firewall to stop forwarding traffic or maintain the configured security policies upon the failure of the following actions: 
• system initialization
• shutdown
• system abort</t>
  </si>
  <si>
    <t>uRPF or an egress ACL to restrict the firewall from accepting outbound IP packets that contain an illegitimate address in the source address field has been configured on all internal interfaces.</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</si>
  <si>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</si>
  <si>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The firewall allows authorized users to perform a packet capture based on IP, traffic type (TCP, UDP, or ICMP), or protocol.</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</si>
  <si>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</si>
  <si>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</si>
  <si>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</si>
  <si>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From the GUI, navigate to 'device &gt; Setup &gt; Services' and select the NTP tab.
- In the NTP Server Address field, enter the IP address or hostname of a NTP server.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</si>
  <si>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</si>
  <si>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Ensure 'Check for Password Reuse' is selected and History Length is set to 24 or more</t>
  </si>
  <si>
    <t>Check for Password Reuse is selected and/or History Length is set to 24 or more.</t>
  </si>
  <si>
    <t>HPW6: Password history is insufficient</t>
  </si>
  <si>
    <t>To close this finding, please provide a screenshot showing password expiration has been set to 90 or fewer days for administrators, and for standard users with the agency's CAP.</t>
  </si>
  <si>
    <t>HAC10: Accounts do not expire after the correct period of inactivity</t>
  </si>
  <si>
    <t>HCM10: System has unneeded functionality installed</t>
  </si>
  <si>
    <t>Configure the Timezone used by the enterprise (GMT, UTC, EDT, PST). One method to accomplish the recommended state is to execute the following command(s):
CLI:
Hostname&gt; set timezone Asia / Kolkata
GUI:
System Management &gt; Time &gt; Set Time Zone &gt; Time Zone.</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</si>
  <si>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Common Vulnerabilities and Exposures (CVEs) exist. Navigate to https://nvd.nist.gov/vuln/search and search for the firewall type. If found to affect the running version, select HSI27</t>
  </si>
  <si>
    <t xml:space="preserve">1. Interview firewall administrator to ensure the system is synchronized with the agency's authoritative time server.
 2. Examine configuration file(s) to verify NTP has been properly configured to synchronize with the agency's internal authoritative time server. 
ASA
Please run the following commands to determine NTP time source:
hostname#show run ntp
</t>
  </si>
  <si>
    <t>Passwords are allowed to be stored unencrypted in configuration files.</t>
  </si>
  <si>
    <t>Run the following command to set the history-length setting. CLI: Hostname&gt;set password-controls history-length 90
GUI: Navigate to User Management &gt; Password Policy &gt; Mandatory Password Changes: Password Expiration: Set 'Password expires after' setting to 90 or less.</t>
  </si>
  <si>
    <t>Run the following command to set Core Dump. Hostname&gt; set core-dump enable
GUI: Navigate to System Management &gt; Core Dump &gt; select Enable Core Dumps.</t>
  </si>
  <si>
    <t>Authentication, Authorization and Accounting (AAA) scheme provide an authoritative source for managing and monitoring access for devices.</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</si>
  <si>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•NoAuthPriv—No Authentication and No Privacy, which means that no security is applied to messages. •AuthNoPriv—Authentication but No Privacy, which means that messages are authenticated. •AuthPriv—Authentication and Privacy, which means that messages are authenticated and encrypted. It is recommended that packets should be authenticated and encrypted.</t>
  </si>
  <si>
    <t>User accounts that have been unused for over a given period of time can be automatically disabled. Unused accounts pose a threat to system security since the users are not logging in to notice failed login attempts or other anomalies.</t>
  </si>
  <si>
    <t>If test case CheckPoint-93 is pass, then this is N/A.</t>
  </si>
  <si>
    <t>1. Verify that the systems password parameters (authentication server and/or local accounts) meet the following requirements:
a) Passwords must contain at least one number or special character, and a combination of at least one lower and uppercase letter
b) Maximum password age of 90 days for standard user accounts, 60 days for Administrators
c) Minimum password age of 1 day
d) Password history for the previous 24 passwords 
e) Users are forced to change their initial password during their first logon</t>
  </si>
  <si>
    <t xml:space="preserve">Configure password settings to comply with IRS Publication 1075, requirements. Update the agency's authenticator management requirements and implement the following password-based authentication settings on all systems:(i) at least one numeric and one special character, (ii) mixture of at least one upper and one lower case letter, (iii) storage and transmission of passwords only when encrypted, (iv) password minimum lifetime is one day, (v) standard account passwords to be changed at least every 90 days, (vi) privileged account passwords to be changed at least every 60 days, and (viii) prevention of password reuse for 24 generations. </t>
  </si>
  <si>
    <t>Updated History Length from 12 to 24
If test case CheckPoint-93 is pass, then this is N/A.</t>
  </si>
  <si>
    <t>Password Complexity from 3 to 4
If test case CheckPoint-93 is pass, then this is N/A.</t>
  </si>
  <si>
    <t>Added to comply with Intermit Guidance on authentication</t>
  </si>
  <si>
    <t>Configure local backup events files to capture IRS-defined auditable events either consistently or, if possible, in the event communication with the central audit server is lost.</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</si>
  <si>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If the central audit server uses User Datagram Protocol (UDP) communications instead of a connection oriented protocol such as TCP, a method for detecting a lost connection must be implemented.</t>
  </si>
  <si>
    <t>Remote access devices (such as those providing remote access to network devices and information systems) that lack automated capabilities increase risk and make remote user access management difficult at best.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</si>
  <si>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Without the ability to centrally manage the content captured in the traffic log entries, identification, troubleshooting, and correlation of suspicious behavior would be difficult and could lead to a delayed or incomplete analysis of an ongoing attack.
Ensure at least one syslog server is configured on the firewall.
If the product inherently has the ability to store log records locally, the local log must also be secured. However, this requirement is not met since it calls for a use of a central audit server.</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</si>
  <si>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</si>
  <si>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 xml:space="preserve">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</si>
  <si>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</si>
  <si>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Verify the firewall is configured to use filters to restrict or block information system services based on best practices, known threats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</si>
  <si>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Configure the firewall with a "Deny" inter-zone policy which, by default, blocks traffic between zones and allows network communications traffic by exception (i.e., deny all, permit by exception) for the enclave.</t>
  </si>
  <si>
    <t>Configure the perimeter firewall to filter traffic destined to the internal enclave in accordance with the specific traffic that is approved for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</si>
  <si>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by exception, and if the permit rule is explicitly defined with explicit ports and protocols allowed, then all requirements related to the database being blocked would be satisfied.</t>
  </si>
  <si>
    <t>The perimeter firewall filters traffic destined to the internal enclave is in a Deny-by-Default posture and what is allowed is by exception.</t>
  </si>
  <si>
    <t xml:space="preserve">Review the perimeter firewall to verify it filters traffic destined to the internal enclave is in a Deny-by-Default posture and what is allowed id by exception.
</t>
  </si>
  <si>
    <t>Configure the perimeter firewall to filter traffic destined to the internal enclave in a Deny-by-Default posture and what's allowed is by exception.</t>
  </si>
  <si>
    <t>Information flow policies regarding dynamic information flow control include, for example, allowing or disallowing information flows based on changes to the Ports, Protocols, Services, vulnerability assessments, or mission conditions. Changing conditions include changes in the threat environment and detection of potentially harmful or adverse events.</t>
  </si>
  <si>
    <t>The perimeter firewall does not filter traffic destined to the internal enclave in a Deny-by-Default posture and what's allowed is not by exception.</t>
  </si>
  <si>
    <t>Set the CLI Session Timeout value for device management to 30 minutes or less to automatically close inactive sessions.</t>
  </si>
  <si>
    <t>Ensure CLI session timeout is set to less than or equal to 30 minutes</t>
  </si>
  <si>
    <t>Changed from 10 minutes to 30 to align with Publication 1075</t>
  </si>
  <si>
    <t>CLI session timeout is not set to less than or equal to 30 minutes.</t>
  </si>
  <si>
    <t>CLI session timeout is set to less than or equal to 30 minutes.</t>
  </si>
  <si>
    <t>Perform an automated test using the current Nessus Profile provided by the IRS Office of Safeguards website or run the following command to verify the Minimum Password Length to check Inactivity Timeout for Command Line is set to 30 or less. 
CLI:
Hostname&gt;show inactivity-timeout
30
GUI: 
Navigate to System Management &gt; Session &gt; Command Line Shell &gt; Inactivity Timeout - Set to 30 or less</t>
  </si>
  <si>
    <t>Set CLI session timeout to less than or equal to 30 minutes. One method to accomplish the recommended state is to execute the following command(s):
CLI:
Hostname&gt; set inactivity-timeout 30
GUI:
Navigate to System Management &gt; Session &gt; Command Line Shell &gt; Inactivity Timeout - Set to 30 or less.</t>
  </si>
  <si>
    <t>Run the following command to Configure the Inactivity Timeout for Command Line. CLI: Hostname&gt; set inactivity-timeout 30
GUI: Navigate to System Management &gt; Session &gt; Command Line Shell &gt; Inactivity Timeout - Set to 30 or less</t>
  </si>
  <si>
    <t>Check to determine if the agency limits consecutive invalid attempts to three (3) by a user within a 120 minute period.
1. Review the system configuration to ensure that authentication retry is set for 3.</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</si>
  <si>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</si>
  <si>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Obtain and review the list of authorized sources and destinations. This information is typically included in the System Design Specification, Accreditation or Authorization Package, and documentation detailing the network communication requirements, such as the necessary ports, protocols, and services.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</si>
  <si>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Obtain and review the list of authorized sources and destinations. This information is typically included in the System Design Specification, Accreditation or Authorization Package, and documentation detailing the network communication requirements, such as the necessary ports, protocols, and services.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</si>
  <si>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 xml:space="preserve"> ▪ SCSEM Release Date: 2/28/2025</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</si>
  <si>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</si>
  <si>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Perform an automated test using the current Nessus Profile provided by the IRS Office of Safeguards website or run the following command to verify the Allow access again after time setting.
CLI:
Hostname&gt; show password-controls deny-on-fail allow-after
Unlock User After Seconds 900
GUI: 
Navigate to User Management &gt; Password Policy &gt; Deny Access After Failed Login Attempts:
Ensure 'Allow access again after time' is set to 900 or more seconds.</t>
  </si>
  <si>
    <t>Run the following command to set the deny-on-fail allow-after setting. CLI: Hostname&gt; set password-controls deny-on-fail allow-after 900
GUI: Navigate to User Management &gt; Password Policy &gt; Deny Access After Failed Login Attempts: Set the 'Allow access again after time' setting to 900 or more seconds.</t>
  </si>
  <si>
    <t>Run the following command to disable the DHCP. CLI: Hostname&gt; set dhcp server disable
GUI: Navigate to Network Management &gt; DHCP Server &gt; DHCP Server Configuration &gt; verify Enable DHCP Server is unchecked</t>
  </si>
  <si>
    <t>Run the following command to configure the SNMP. CLI: Hostname&gt; set snmp agent off
GUI: System Management &gt; SNMP &gt; Unchecked the Enable SNMP Agent</t>
  </si>
  <si>
    <t>Run the following command to Configure the SNMP traps.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athorizationError, coldStart, configurationChange, configurationSave, linkUpLinkDown and lowDiskSpace</t>
  </si>
  <si>
    <t>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</si>
  <si>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Perform an automated test using the current Nessus Profile provided by the IRS Office of Safeguards website or run the following command to verify the Minimum Password Length to check whether the SNMP traps are configured:
CLI:
Hostname&gt; show snmp traps enabled-traps
aauthorizationError
coldStart
configurationChange
GUI: 
Navigate to System Management &gt; SNMP &gt; Enabled Traps
Verify authorizationError, coldStart, configurationChange, configurationSave, linkUpLinkDown and lowDiskSpace alerts are selected.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</si>
</sst>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d/yyyy;@"/>
    <numFmt numFmtId="165" formatCode="[&lt;=9999999]###\-####;\(###\)\ ###\-####"/>
    <numFmt numFmtId="166" formatCode="0.0"/>
  </numFmts>
  <fonts count="17" x14ac:knownFonts="1">
    <font>
      <sz val="11"/>
      <color theme="1"/>
      <name val="Calibri"/>
      <family val="2"/>
      <scheme val="minor"/>
    </font>
    <font>
      <sz val="11"/>
      <color theme="1"/>
      <name val="Calibri"/>
      <family val="2"/>
      <scheme val="minor"/>
    </font>
    <font>
      <b/>
      <sz val="10"/>
      <name val="Arial"/>
      <family val="2"/>
    </font>
    <font>
      <sz val="10"/>
      <name val="Arial"/>
      <family val="2"/>
    </font>
    <font>
      <sz val="11"/>
      <color indexed="8"/>
      <name val="Calibri"/>
      <family val="2"/>
    </font>
    <font>
      <sz val="8"/>
      <name val="Calibri"/>
      <family val="2"/>
      <scheme val="minor"/>
    </font>
    <font>
      <sz val="10"/>
      <color theme="1"/>
      <name val="Arial"/>
      <family val="2"/>
    </font>
    <font>
      <sz val="11"/>
      <color indexed="8"/>
      <name val="Calibri"/>
    </font>
    <font>
      <i/>
      <sz val="10"/>
      <name val="Arial"/>
      <family val="2"/>
    </font>
    <font>
      <b/>
      <i/>
      <sz val="10"/>
      <name val="Arial"/>
      <family val="2"/>
    </font>
    <font>
      <b/>
      <sz val="10"/>
      <color theme="1"/>
      <name val="Arial"/>
      <family val="2"/>
    </font>
    <font>
      <sz val="10"/>
      <color indexed="8"/>
      <name val="Arial"/>
      <family val="2"/>
    </font>
    <font>
      <sz val="11"/>
      <color rgb="FF000000"/>
      <name val="Calibri"/>
      <family val="2"/>
    </font>
    <font>
      <b/>
      <sz val="10"/>
      <color theme="0"/>
      <name val="Arial"/>
      <family val="2"/>
    </font>
    <font>
      <b/>
      <u/>
      <sz val="10"/>
      <color theme="0"/>
      <name val="Arial"/>
      <family val="2"/>
    </font>
    <font>
      <sz val="10"/>
      <color rgb="FF000000"/>
      <name val="Arial"/>
      <family val="2"/>
    </font>
    <font>
      <b/>
      <sz val="10"/>
      <color rgb="FF000000"/>
      <name val="Arial"/>
      <family val="2"/>
    </font>
  </fonts>
  <fills count="15">
    <fill>
      <patternFill patternType="none"/>
    </fill>
    <fill>
      <patternFill patternType="gray125"/>
    </fill>
    <fill>
      <patternFill patternType="solid">
        <fgColor indexed="55"/>
        <bgColor indexed="64"/>
      </patternFill>
    </fill>
    <fill>
      <patternFill patternType="solid">
        <fgColor rgb="FFAFD7FF"/>
        <bgColor indexed="64"/>
      </patternFill>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solid">
        <fgColor theme="0" tint="-0.249977111117893"/>
        <bgColor indexed="64"/>
      </patternFill>
    </fill>
    <fill>
      <patternFill patternType="solid">
        <fgColor rgb="FFB2B2B2"/>
        <bgColor indexed="64"/>
      </patternFill>
    </fill>
    <fill>
      <patternFill patternType="solid">
        <fgColor rgb="FFD0CECE"/>
        <bgColor rgb="FF000000"/>
      </patternFill>
    </fill>
    <fill>
      <patternFill patternType="solid">
        <fgColor rgb="FFFFFFFF"/>
        <bgColor rgb="FF000000"/>
      </patternFill>
    </fill>
    <fill>
      <patternFill patternType="solid">
        <fgColor theme="5"/>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theme="4"/>
      </patternFill>
    </fill>
  </fills>
  <borders count="45">
    <border>
      <left/>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diagonal/>
    </border>
    <border>
      <left style="thin">
        <color indexed="63"/>
      </left>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diagonal/>
    </border>
  </borders>
  <cellStyleXfs count="15">
    <xf numFmtId="0" fontId="0" fillId="0" borderId="0"/>
    <xf numFmtId="0" fontId="3" fillId="0" borderId="0"/>
    <xf numFmtId="0" fontId="4" fillId="0" borderId="0" applyFill="0" applyProtection="0"/>
    <xf numFmtId="0" fontId="1" fillId="0" borderId="0"/>
    <xf numFmtId="0" fontId="3" fillId="0" borderId="0"/>
    <xf numFmtId="0" fontId="3" fillId="0" borderId="0"/>
    <xf numFmtId="0" fontId="4" fillId="0" borderId="0" applyFill="0" applyProtection="0"/>
    <xf numFmtId="0" fontId="1" fillId="0" borderId="0"/>
    <xf numFmtId="0" fontId="1" fillId="0" borderId="0"/>
    <xf numFmtId="0" fontId="3" fillId="0" borderId="0"/>
    <xf numFmtId="0" fontId="7" fillId="0" borderId="0" applyFill="0" applyProtection="0"/>
    <xf numFmtId="0" fontId="3" fillId="0" borderId="0"/>
    <xf numFmtId="0" fontId="3" fillId="0" borderId="0"/>
    <xf numFmtId="0" fontId="3" fillId="0" borderId="0"/>
    <xf numFmtId="0" fontId="12" fillId="0" borderId="0"/>
  </cellStyleXfs>
  <cellXfs count="261">
    <xf numFmtId="0" fontId="0" fillId="0" borderId="0" xfId="0"/>
    <xf numFmtId="0" fontId="3" fillId="0" borderId="2" xfId="0" applyFont="1" applyBorder="1" applyAlignment="1">
      <alignment horizontal="left" vertical="top" wrapText="1"/>
    </xf>
    <xf numFmtId="0" fontId="3" fillId="0" borderId="2" xfId="0" applyFont="1" applyBorder="1" applyAlignment="1">
      <alignment vertical="top" wrapText="1"/>
    </xf>
    <xf numFmtId="0" fontId="3" fillId="5" borderId="5" xfId="6" applyFont="1" applyFill="1" applyBorder="1" applyProtection="1"/>
    <xf numFmtId="0" fontId="3" fillId="5" borderId="12" xfId="6" applyFont="1" applyFill="1" applyBorder="1" applyProtection="1"/>
    <xf numFmtId="0" fontId="6" fillId="5" borderId="13" xfId="6" applyFont="1" applyFill="1" applyBorder="1" applyProtection="1"/>
    <xf numFmtId="0" fontId="3" fillId="5" borderId="0" xfId="6" applyFont="1" applyFill="1" applyProtection="1"/>
    <xf numFmtId="0" fontId="3" fillId="5" borderId="9" xfId="6" applyFont="1" applyFill="1" applyBorder="1" applyProtection="1"/>
    <xf numFmtId="0" fontId="3" fillId="5" borderId="13" xfId="6" applyFont="1" applyFill="1" applyBorder="1" applyProtection="1"/>
    <xf numFmtId="0" fontId="3" fillId="5" borderId="15" xfId="6" applyFont="1" applyFill="1" applyBorder="1" applyProtection="1"/>
    <xf numFmtId="0" fontId="3" fillId="5" borderId="16" xfId="6" applyFont="1" applyFill="1" applyBorder="1" applyProtection="1"/>
    <xf numFmtId="0" fontId="2" fillId="6" borderId="4" xfId="6" applyFont="1" applyFill="1" applyBorder="1" applyAlignment="1" applyProtection="1">
      <alignment vertical="center"/>
    </xf>
    <xf numFmtId="0" fontId="2" fillId="6" borderId="5" xfId="6" applyFont="1" applyFill="1" applyBorder="1" applyAlignment="1" applyProtection="1">
      <alignment vertical="center"/>
    </xf>
    <xf numFmtId="0" fontId="2" fillId="6" borderId="12" xfId="6" applyFont="1" applyFill="1" applyBorder="1" applyAlignment="1" applyProtection="1">
      <alignment vertical="center"/>
    </xf>
    <xf numFmtId="0" fontId="3" fillId="6" borderId="13" xfId="6" applyFont="1" applyFill="1" applyBorder="1" applyAlignment="1" applyProtection="1">
      <alignment vertical="top"/>
    </xf>
    <xf numFmtId="0" fontId="2" fillId="2" borderId="17" xfId="6" applyFont="1" applyFill="1" applyBorder="1" applyAlignment="1" applyProtection="1">
      <alignment vertical="center"/>
    </xf>
    <xf numFmtId="0" fontId="2" fillId="2" borderId="18" xfId="6" applyFont="1" applyFill="1" applyBorder="1" applyAlignment="1" applyProtection="1">
      <alignment vertical="center"/>
    </xf>
    <xf numFmtId="0" fontId="2" fillId="2" borderId="19" xfId="6" applyFont="1" applyFill="1" applyBorder="1" applyAlignment="1" applyProtection="1">
      <alignment vertical="center"/>
    </xf>
    <xf numFmtId="0" fontId="2" fillId="4" borderId="17" xfId="6" applyFont="1" applyFill="1" applyBorder="1" applyAlignment="1" applyProtection="1">
      <alignment vertical="center"/>
    </xf>
    <xf numFmtId="0" fontId="2" fillId="4" borderId="20" xfId="6" applyFont="1" applyFill="1" applyBorder="1" applyAlignment="1" applyProtection="1">
      <alignment vertical="center"/>
    </xf>
    <xf numFmtId="0" fontId="3" fillId="0" borderId="21" xfId="6" applyFont="1" applyBorder="1" applyAlignment="1" applyProtection="1">
      <alignment horizontal="left" vertical="top" wrapText="1"/>
      <protection locked="0"/>
    </xf>
    <xf numFmtId="14" fontId="3" fillId="0" borderId="21" xfId="6" quotePrefix="1" applyNumberFormat="1" applyFont="1" applyBorder="1" applyAlignment="1" applyProtection="1">
      <alignment horizontal="left" vertical="top" wrapText="1"/>
      <protection locked="0"/>
    </xf>
    <xf numFmtId="164" fontId="3" fillId="0" borderId="21" xfId="6" applyNumberFormat="1" applyFont="1" applyBorder="1" applyAlignment="1" applyProtection="1">
      <alignment horizontal="left" vertical="top" wrapText="1"/>
      <protection locked="0"/>
    </xf>
    <xf numFmtId="0" fontId="2" fillId="0" borderId="17" xfId="6" applyFont="1" applyBorder="1" applyAlignment="1" applyProtection="1">
      <alignment vertical="center"/>
    </xf>
    <xf numFmtId="0" fontId="6" fillId="4" borderId="19" xfId="6" applyFont="1" applyFill="1" applyBorder="1" applyAlignment="1" applyProtection="1">
      <alignment vertical="center" wrapText="1"/>
    </xf>
    <xf numFmtId="0" fontId="6" fillId="0" borderId="19" xfId="6" applyFont="1" applyBorder="1" applyAlignment="1" applyProtection="1">
      <alignment horizontal="left" vertical="top" wrapText="1"/>
      <protection locked="0"/>
    </xf>
    <xf numFmtId="165" fontId="6" fillId="4" borderId="19" xfId="6" applyNumberFormat="1" applyFont="1" applyFill="1" applyBorder="1" applyAlignment="1" applyProtection="1">
      <alignment vertical="center" wrapText="1"/>
    </xf>
    <xf numFmtId="165" fontId="6" fillId="0" borderId="19" xfId="6" applyNumberFormat="1" applyFont="1" applyBorder="1" applyAlignment="1" applyProtection="1">
      <alignment horizontal="left" vertical="top" wrapText="1"/>
      <protection locked="0"/>
    </xf>
    <xf numFmtId="0" fontId="6" fillId="0" borderId="19" xfId="6" applyFont="1" applyBorder="1" applyAlignment="1" applyProtection="1">
      <alignment horizontal="left" vertical="center" wrapText="1"/>
      <protection locked="0"/>
    </xf>
    <xf numFmtId="165" fontId="6" fillId="0" borderId="19" xfId="6" applyNumberFormat="1" applyFont="1" applyBorder="1" applyAlignment="1" applyProtection="1">
      <alignment horizontal="left" vertical="center" wrapText="1"/>
      <protection locked="0"/>
    </xf>
    <xf numFmtId="0" fontId="3" fillId="4" borderId="0" xfId="6" applyFont="1" applyFill="1" applyAlignment="1">
      <alignment vertical="center"/>
    </xf>
    <xf numFmtId="0" fontId="2" fillId="2" borderId="3" xfId="10" applyFont="1" applyFill="1" applyBorder="1"/>
    <xf numFmtId="0" fontId="2" fillId="2" borderId="22" xfId="10" applyFont="1" applyFill="1" applyBorder="1"/>
    <xf numFmtId="0" fontId="2" fillId="2" borderId="23" xfId="10" applyFont="1" applyFill="1" applyBorder="1"/>
    <xf numFmtId="0" fontId="2" fillId="4" borderId="8" xfId="10" applyFont="1" applyFill="1" applyBorder="1" applyAlignment="1">
      <alignment vertical="center"/>
    </xf>
    <xf numFmtId="0" fontId="2" fillId="4" borderId="0" xfId="10" applyFont="1" applyFill="1" applyAlignment="1">
      <alignment vertical="center"/>
    </xf>
    <xf numFmtId="0" fontId="2" fillId="4" borderId="9" xfId="10" applyFont="1" applyFill="1" applyBorder="1" applyAlignment="1">
      <alignment vertical="center"/>
    </xf>
    <xf numFmtId="0" fontId="3" fillId="4" borderId="8" xfId="10" applyFont="1" applyFill="1" applyBorder="1" applyAlignment="1">
      <alignment vertical="top"/>
    </xf>
    <xf numFmtId="0" fontId="3" fillId="4" borderId="0" xfId="10" applyFont="1" applyFill="1" applyAlignment="1">
      <alignment vertical="top"/>
    </xf>
    <xf numFmtId="0" fontId="3" fillId="4" borderId="9" xfId="10" applyFont="1" applyFill="1" applyBorder="1" applyAlignment="1">
      <alignment vertical="top"/>
    </xf>
    <xf numFmtId="0" fontId="3" fillId="4" borderId="24" xfId="10" applyFont="1" applyFill="1" applyBorder="1" applyAlignment="1">
      <alignment vertical="top"/>
    </xf>
    <xf numFmtId="0" fontId="3" fillId="4" borderId="10" xfId="10" applyFont="1" applyFill="1" applyBorder="1" applyAlignment="1">
      <alignment vertical="top"/>
    </xf>
    <xf numFmtId="0" fontId="3" fillId="4" borderId="11" xfId="10" applyFont="1" applyFill="1" applyBorder="1" applyAlignment="1">
      <alignment vertical="top"/>
    </xf>
    <xf numFmtId="0" fontId="2" fillId="4" borderId="8" xfId="10" applyFont="1" applyFill="1" applyBorder="1"/>
    <xf numFmtId="0" fontId="2" fillId="6" borderId="3" xfId="10" applyFont="1" applyFill="1" applyBorder="1"/>
    <xf numFmtId="0" fontId="2" fillId="6" borderId="22" xfId="10" applyFont="1" applyFill="1" applyBorder="1"/>
    <xf numFmtId="0" fontId="2" fillId="6" borderId="26" xfId="10" applyFont="1" applyFill="1" applyBorder="1"/>
    <xf numFmtId="0" fontId="2" fillId="6" borderId="27" xfId="10" applyFont="1" applyFill="1" applyBorder="1"/>
    <xf numFmtId="0" fontId="2" fillId="6" borderId="28" xfId="10" applyFont="1" applyFill="1" applyBorder="1"/>
    <xf numFmtId="0" fontId="3" fillId="3" borderId="32" xfId="10" applyFont="1" applyFill="1" applyBorder="1" applyAlignment="1">
      <alignment vertical="center"/>
    </xf>
    <xf numFmtId="0" fontId="9" fillId="0" borderId="2" xfId="10" applyFont="1" applyBorder="1" applyAlignment="1">
      <alignment horizontal="center"/>
    </xf>
    <xf numFmtId="9" fontId="9" fillId="0" borderId="2" xfId="10" applyNumberFormat="1" applyFont="1" applyBorder="1" applyAlignment="1">
      <alignment horizontal="center"/>
    </xf>
    <xf numFmtId="0" fontId="2" fillId="4" borderId="34" xfId="10" applyFont="1" applyFill="1" applyBorder="1" applyAlignment="1">
      <alignment vertical="center"/>
    </xf>
    <xf numFmtId="0" fontId="2" fillId="4" borderId="35" xfId="10" applyFont="1" applyFill="1" applyBorder="1" applyAlignment="1">
      <alignment vertical="center"/>
    </xf>
    <xf numFmtId="0" fontId="3" fillId="0" borderId="36" xfId="10" applyFont="1" applyBorder="1" applyAlignment="1">
      <alignment horizontal="center" vertical="center"/>
    </xf>
    <xf numFmtId="0" fontId="3" fillId="0" borderId="37" xfId="10" applyFont="1" applyBorder="1" applyAlignment="1">
      <alignment horizontal="center" vertical="center"/>
    </xf>
    <xf numFmtId="0" fontId="2" fillId="6" borderId="23" xfId="10" applyFont="1" applyFill="1" applyBorder="1"/>
    <xf numFmtId="0" fontId="8" fillId="4" borderId="8" xfId="10" applyFont="1" applyFill="1" applyBorder="1" applyAlignment="1">
      <alignment vertical="top"/>
    </xf>
    <xf numFmtId="0" fontId="3" fillId="0" borderId="2" xfId="10" applyFont="1" applyBorder="1" applyAlignment="1">
      <alignment horizontal="center" vertical="center"/>
    </xf>
    <xf numFmtId="0" fontId="3" fillId="0" borderId="2" xfId="10" applyFont="1" applyBorder="1" applyAlignment="1">
      <alignment horizontal="center" vertical="center" wrapText="1"/>
    </xf>
    <xf numFmtId="0" fontId="3" fillId="4" borderId="3" xfId="10" applyFont="1" applyFill="1" applyBorder="1"/>
    <xf numFmtId="0" fontId="3" fillId="0" borderId="22" xfId="10" applyFont="1" applyBorder="1"/>
    <xf numFmtId="2" fontId="2" fillId="0" borderId="23" xfId="10" applyNumberFormat="1" applyFont="1" applyBorder="1" applyAlignment="1">
      <alignment horizontal="center"/>
    </xf>
    <xf numFmtId="0" fontId="2" fillId="2" borderId="17" xfId="6" applyFont="1" applyFill="1" applyBorder="1" applyProtection="1"/>
    <xf numFmtId="0" fontId="2" fillId="2" borderId="18" xfId="6" applyFont="1" applyFill="1" applyBorder="1" applyProtection="1"/>
    <xf numFmtId="0" fontId="2" fillId="2" borderId="20" xfId="6" applyFont="1" applyFill="1" applyBorder="1" applyProtection="1"/>
    <xf numFmtId="0" fontId="2" fillId="3" borderId="4" xfId="6" applyFont="1" applyFill="1" applyBorder="1" applyAlignment="1" applyProtection="1">
      <alignment vertical="center"/>
    </xf>
    <xf numFmtId="0" fontId="2" fillId="3" borderId="5" xfId="6" applyFont="1" applyFill="1" applyBorder="1" applyAlignment="1" applyProtection="1">
      <alignment vertical="center"/>
    </xf>
    <xf numFmtId="0" fontId="2" fillId="3" borderId="39" xfId="6" applyFont="1" applyFill="1" applyBorder="1" applyAlignment="1" applyProtection="1">
      <alignment vertical="center"/>
    </xf>
    <xf numFmtId="0" fontId="3" fillId="0" borderId="0" xfId="6" applyFont="1" applyFill="1" applyProtection="1"/>
    <xf numFmtId="0" fontId="3" fillId="4" borderId="15" xfId="6" applyFont="1" applyFill="1" applyBorder="1" applyAlignment="1" applyProtection="1">
      <alignment horizontal="center" vertical="top"/>
    </xf>
    <xf numFmtId="0" fontId="2" fillId="3" borderId="17" xfId="6" applyFont="1" applyFill="1" applyBorder="1" applyAlignment="1" applyProtection="1">
      <alignment vertical="center"/>
    </xf>
    <xf numFmtId="0" fontId="2" fillId="3" borderId="18" xfId="6" applyFont="1" applyFill="1" applyBorder="1" applyAlignment="1" applyProtection="1">
      <alignment vertical="center"/>
    </xf>
    <xf numFmtId="0" fontId="2" fillId="3" borderId="20" xfId="6" applyFont="1" applyFill="1" applyBorder="1" applyAlignment="1" applyProtection="1">
      <alignment vertical="center"/>
    </xf>
    <xf numFmtId="0" fontId="2" fillId="8" borderId="4" xfId="6" applyFont="1" applyFill="1" applyBorder="1" applyAlignment="1" applyProtection="1">
      <alignment vertical="top"/>
    </xf>
    <xf numFmtId="0" fontId="2" fillId="8" borderId="5" xfId="6" applyFont="1" applyFill="1" applyBorder="1" applyAlignment="1" applyProtection="1">
      <alignment vertical="top"/>
    </xf>
    <xf numFmtId="0" fontId="2" fillId="8" borderId="39" xfId="6" applyFont="1" applyFill="1" applyBorder="1" applyAlignment="1" applyProtection="1">
      <alignment vertical="top"/>
    </xf>
    <xf numFmtId="0" fontId="3" fillId="4" borderId="4" xfId="6" applyFont="1" applyFill="1" applyBorder="1" applyAlignment="1" applyProtection="1">
      <alignment vertical="top"/>
    </xf>
    <xf numFmtId="0" fontId="3" fillId="4" borderId="5" xfId="6" applyFont="1" applyFill="1" applyBorder="1" applyAlignment="1" applyProtection="1">
      <alignment vertical="top"/>
    </xf>
    <xf numFmtId="0" fontId="3" fillId="4" borderId="39" xfId="6" applyFont="1" applyFill="1" applyBorder="1" applyAlignment="1" applyProtection="1">
      <alignment vertical="top"/>
    </xf>
    <xf numFmtId="0" fontId="2" fillId="8" borderId="14" xfId="6" applyFont="1" applyFill="1" applyBorder="1" applyAlignment="1" applyProtection="1">
      <alignment vertical="top"/>
    </xf>
    <xf numFmtId="0" fontId="2" fillId="8" borderId="15" xfId="6" applyFont="1" applyFill="1" applyBorder="1" applyAlignment="1" applyProtection="1">
      <alignment vertical="top"/>
    </xf>
    <xf numFmtId="0" fontId="2" fillId="8" borderId="40" xfId="6" applyFont="1" applyFill="1" applyBorder="1" applyAlignment="1" applyProtection="1">
      <alignment vertical="top"/>
    </xf>
    <xf numFmtId="0" fontId="3" fillId="4" borderId="14" xfId="6" applyFont="1" applyFill="1" applyBorder="1" applyAlignment="1" applyProtection="1">
      <alignment vertical="top"/>
    </xf>
    <xf numFmtId="0" fontId="3" fillId="4" borderId="15" xfId="6" applyFont="1" applyFill="1" applyBorder="1" applyAlignment="1" applyProtection="1">
      <alignment vertical="top"/>
    </xf>
    <xf numFmtId="0" fontId="3" fillId="4" borderId="40" xfId="6" applyFont="1" applyFill="1" applyBorder="1" applyAlignment="1" applyProtection="1">
      <alignment vertical="top"/>
    </xf>
    <xf numFmtId="0" fontId="2" fillId="8" borderId="17" xfId="6" applyFont="1" applyFill="1" applyBorder="1" applyAlignment="1" applyProtection="1">
      <alignment vertical="top"/>
    </xf>
    <xf numFmtId="0" fontId="2" fillId="8" borderId="18" xfId="6" applyFont="1" applyFill="1" applyBorder="1" applyAlignment="1" applyProtection="1">
      <alignment vertical="top"/>
    </xf>
    <xf numFmtId="0" fontId="2" fillId="8" borderId="20" xfId="6" applyFont="1" applyFill="1" applyBorder="1" applyAlignment="1" applyProtection="1">
      <alignment vertical="top"/>
    </xf>
    <xf numFmtId="0" fontId="3" fillId="4" borderId="17" xfId="6" applyFont="1" applyFill="1" applyBorder="1" applyAlignment="1" applyProtection="1">
      <alignment vertical="top"/>
    </xf>
    <xf numFmtId="0" fontId="3" fillId="4" borderId="18" xfId="6" applyFont="1" applyFill="1" applyBorder="1" applyAlignment="1" applyProtection="1">
      <alignment vertical="top"/>
    </xf>
    <xf numFmtId="0" fontId="3" fillId="4" borderId="20" xfId="6" applyFont="1" applyFill="1" applyBorder="1" applyAlignment="1" applyProtection="1">
      <alignment vertical="top"/>
    </xf>
    <xf numFmtId="0" fontId="2" fillId="8" borderId="13" xfId="6" applyFont="1" applyFill="1" applyBorder="1" applyAlignment="1" applyProtection="1">
      <alignment vertical="top"/>
    </xf>
    <xf numFmtId="0" fontId="2" fillId="8" borderId="0" xfId="6" applyFont="1" applyFill="1" applyAlignment="1" applyProtection="1">
      <alignment vertical="top"/>
    </xf>
    <xf numFmtId="0" fontId="2" fillId="8" borderId="41" xfId="6" applyFont="1" applyFill="1" applyBorder="1" applyAlignment="1" applyProtection="1">
      <alignment vertical="top"/>
    </xf>
    <xf numFmtId="0" fontId="2" fillId="8" borderId="3" xfId="6" applyFont="1" applyFill="1" applyBorder="1" applyAlignment="1" applyProtection="1">
      <alignment vertical="top"/>
    </xf>
    <xf numFmtId="0" fontId="2" fillId="8" borderId="22" xfId="6" applyFont="1" applyFill="1" applyBorder="1" applyAlignment="1" applyProtection="1">
      <alignment vertical="top"/>
    </xf>
    <xf numFmtId="0" fontId="2" fillId="8" borderId="42" xfId="6" applyFont="1" applyFill="1" applyBorder="1" applyAlignment="1" applyProtection="1">
      <alignment vertical="top"/>
    </xf>
    <xf numFmtId="0" fontId="3" fillId="4" borderId="43" xfId="6" applyFont="1" applyFill="1" applyBorder="1" applyAlignment="1" applyProtection="1">
      <alignment horizontal="left" vertical="top"/>
    </xf>
    <xf numFmtId="0" fontId="3" fillId="4" borderId="22" xfId="6" applyFont="1" applyFill="1" applyBorder="1" applyAlignment="1" applyProtection="1">
      <alignment horizontal="left" vertical="top"/>
    </xf>
    <xf numFmtId="0" fontId="3" fillId="4" borderId="23" xfId="6" applyFont="1" applyFill="1" applyBorder="1" applyAlignment="1" applyProtection="1">
      <alignment horizontal="left" vertical="top"/>
    </xf>
    <xf numFmtId="0" fontId="3" fillId="4" borderId="13" xfId="6" applyFont="1" applyFill="1" applyBorder="1" applyAlignment="1" applyProtection="1">
      <alignment vertical="top"/>
    </xf>
    <xf numFmtId="0" fontId="3" fillId="4" borderId="0" xfId="6" applyFont="1" applyFill="1" applyAlignment="1" applyProtection="1">
      <alignment vertical="top"/>
    </xf>
    <xf numFmtId="0" fontId="3" fillId="4" borderId="41" xfId="6" applyFont="1" applyFill="1" applyBorder="1" applyAlignment="1" applyProtection="1">
      <alignment vertical="top"/>
    </xf>
    <xf numFmtId="0" fontId="2" fillId="8" borderId="6" xfId="6" applyFont="1" applyFill="1" applyBorder="1" applyAlignment="1" applyProtection="1">
      <alignment vertical="top"/>
    </xf>
    <xf numFmtId="0" fontId="2" fillId="8" borderId="25" xfId="6" applyFont="1" applyFill="1" applyBorder="1" applyAlignment="1" applyProtection="1">
      <alignment vertical="top"/>
    </xf>
    <xf numFmtId="0" fontId="2" fillId="8" borderId="44" xfId="6" applyFont="1" applyFill="1" applyBorder="1" applyAlignment="1" applyProtection="1">
      <alignment vertical="top"/>
    </xf>
    <xf numFmtId="0" fontId="2" fillId="8" borderId="8" xfId="6" applyFont="1" applyFill="1" applyBorder="1" applyAlignment="1" applyProtection="1">
      <alignment vertical="top"/>
    </xf>
    <xf numFmtId="0" fontId="2" fillId="8" borderId="9" xfId="6" applyFont="1" applyFill="1" applyBorder="1" applyAlignment="1" applyProtection="1">
      <alignment vertical="top"/>
    </xf>
    <xf numFmtId="0" fontId="2" fillId="8" borderId="24" xfId="6" applyFont="1" applyFill="1" applyBorder="1" applyAlignment="1" applyProtection="1">
      <alignment vertical="top"/>
    </xf>
    <xf numFmtId="0" fontId="2" fillId="8" borderId="10" xfId="6" applyFont="1" applyFill="1" applyBorder="1" applyAlignment="1" applyProtection="1">
      <alignment vertical="top"/>
    </xf>
    <xf numFmtId="0" fontId="2" fillId="8" borderId="11" xfId="6" applyFont="1" applyFill="1" applyBorder="1" applyAlignment="1" applyProtection="1">
      <alignment vertical="top"/>
    </xf>
    <xf numFmtId="0" fontId="10" fillId="8" borderId="3" xfId="6" applyFont="1" applyFill="1" applyBorder="1" applyAlignment="1" applyProtection="1">
      <alignment vertical="top"/>
    </xf>
    <xf numFmtId="0" fontId="2" fillId="8" borderId="23" xfId="6" applyFont="1" applyFill="1" applyBorder="1" applyAlignment="1" applyProtection="1">
      <alignment vertical="top"/>
    </xf>
    <xf numFmtId="0" fontId="10" fillId="8" borderId="6" xfId="6" applyFont="1" applyFill="1" applyBorder="1" applyAlignment="1" applyProtection="1">
      <alignment vertical="top"/>
    </xf>
    <xf numFmtId="0" fontId="2" fillId="2" borderId="17" xfId="10" applyFont="1" applyFill="1" applyBorder="1" applyAlignment="1">
      <alignment wrapText="1"/>
    </xf>
    <xf numFmtId="0" fontId="2" fillId="2" borderId="18" xfId="10" applyFont="1" applyFill="1" applyBorder="1" applyAlignment="1">
      <alignment wrapText="1"/>
    </xf>
    <xf numFmtId="49" fontId="2" fillId="2" borderId="18" xfId="10" applyNumberFormat="1" applyFont="1" applyFill="1" applyBorder="1" applyAlignment="1">
      <alignment wrapText="1"/>
    </xf>
    <xf numFmtId="0" fontId="2" fillId="3" borderId="33" xfId="10" applyFont="1" applyFill="1" applyBorder="1" applyAlignment="1">
      <alignment horizontal="left" vertical="center" wrapText="1"/>
    </xf>
    <xf numFmtId="49" fontId="2" fillId="3" borderId="33" xfId="10" applyNumberFormat="1" applyFont="1" applyFill="1" applyBorder="1" applyAlignment="1">
      <alignment horizontal="left" vertical="center" wrapText="1"/>
    </xf>
    <xf numFmtId="0" fontId="3" fillId="0" borderId="33" xfId="10" applyFont="1" applyBorder="1" applyAlignment="1">
      <alignment horizontal="left" vertical="top" wrapText="1"/>
    </xf>
    <xf numFmtId="49" fontId="3" fillId="0" borderId="2" xfId="10" applyNumberFormat="1" applyFont="1" applyBorder="1" applyAlignment="1">
      <alignment vertical="top" wrapText="1"/>
    </xf>
    <xf numFmtId="0" fontId="3" fillId="0" borderId="2" xfId="10" applyFont="1" applyBorder="1" applyAlignment="1">
      <alignment horizontal="left" vertical="top" wrapText="1"/>
    </xf>
    <xf numFmtId="0" fontId="2" fillId="2" borderId="17" xfId="11" applyFont="1" applyFill="1" applyBorder="1"/>
    <xf numFmtId="0" fontId="2" fillId="2" borderId="18" xfId="11" applyFont="1" applyFill="1" applyBorder="1"/>
    <xf numFmtId="0" fontId="2" fillId="3" borderId="33" xfId="11" applyFont="1" applyFill="1" applyBorder="1" applyAlignment="1">
      <alignment horizontal="left" vertical="center" wrapText="1"/>
    </xf>
    <xf numFmtId="0" fontId="2" fillId="11" borderId="3" xfId="10" applyFont="1" applyFill="1" applyBorder="1"/>
    <xf numFmtId="0" fontId="2" fillId="11" borderId="22" xfId="10" applyFont="1" applyFill="1" applyBorder="1"/>
    <xf numFmtId="0" fontId="2" fillId="11" borderId="23" xfId="10" applyFont="1" applyFill="1" applyBorder="1"/>
    <xf numFmtId="0" fontId="8" fillId="4" borderId="0" xfId="10" applyFont="1" applyFill="1" applyBorder="1" applyAlignment="1">
      <alignment vertical="top" wrapText="1"/>
    </xf>
    <xf numFmtId="0" fontId="8" fillId="4" borderId="0" xfId="10" applyFont="1" applyFill="1" applyBorder="1" applyAlignment="1">
      <alignment vertical="top"/>
    </xf>
    <xf numFmtId="0" fontId="3" fillId="12" borderId="2" xfId="4" applyNumberFormat="1" applyFont="1" applyFill="1" applyBorder="1" applyAlignment="1">
      <alignment horizontal="center" vertical="top"/>
    </xf>
    <xf numFmtId="0" fontId="13" fillId="13" borderId="2" xfId="9" applyNumberFormat="1" applyFont="1" applyFill="1" applyBorder="1" applyAlignment="1">
      <alignment horizontal="left" vertical="top" wrapText="1"/>
    </xf>
    <xf numFmtId="0" fontId="3" fillId="0" borderId="2" xfId="1" applyNumberFormat="1" applyFont="1" applyBorder="1" applyAlignment="1">
      <alignment horizontal="left" vertical="top" wrapText="1"/>
    </xf>
    <xf numFmtId="0" fontId="3" fillId="0" borderId="2" xfId="2" applyNumberFormat="1" applyFont="1" applyBorder="1" applyAlignment="1">
      <alignment horizontal="left" vertical="top" wrapText="1"/>
    </xf>
    <xf numFmtId="0" fontId="3" fillId="0" borderId="2" xfId="9" applyNumberFormat="1" applyFont="1" applyBorder="1" applyAlignment="1">
      <alignment horizontal="left" vertical="top" wrapText="1"/>
    </xf>
    <xf numFmtId="0" fontId="3" fillId="0" borderId="2" xfId="3" applyNumberFormat="1" applyFont="1" applyBorder="1" applyAlignment="1">
      <alignment vertical="top" wrapText="1"/>
    </xf>
    <xf numFmtId="49" fontId="3" fillId="0" borderId="2" xfId="3" applyNumberFormat="1" applyFont="1" applyBorder="1" applyAlignment="1">
      <alignment vertical="top" wrapText="1"/>
    </xf>
    <xf numFmtId="49" fontId="3" fillId="0" borderId="2" xfId="0" applyNumberFormat="1" applyFont="1" applyBorder="1" applyAlignment="1">
      <alignment vertical="top" wrapText="1"/>
    </xf>
    <xf numFmtId="0" fontId="3" fillId="0" borderId="2" xfId="4" applyNumberFormat="1" applyFont="1" applyBorder="1" applyAlignment="1">
      <alignment horizontal="center" vertical="top"/>
    </xf>
    <xf numFmtId="0" fontId="3" fillId="12" borderId="2" xfId="0" applyFont="1" applyFill="1" applyBorder="1" applyAlignment="1">
      <alignment horizontal="left" vertical="top" wrapText="1"/>
    </xf>
    <xf numFmtId="0" fontId="3" fillId="12" borderId="2" xfId="1" applyNumberFormat="1" applyFont="1" applyFill="1" applyBorder="1" applyAlignment="1">
      <alignment horizontal="left" vertical="top" wrapText="1"/>
    </xf>
    <xf numFmtId="0" fontId="3" fillId="12" borderId="2" xfId="2" applyNumberFormat="1" applyFont="1" applyFill="1" applyBorder="1" applyAlignment="1">
      <alignment horizontal="left" vertical="top" wrapText="1"/>
    </xf>
    <xf numFmtId="0" fontId="3" fillId="12" borderId="2" xfId="0" applyFont="1" applyFill="1" applyBorder="1" applyAlignment="1">
      <alignment vertical="top" wrapText="1"/>
    </xf>
    <xf numFmtId="0" fontId="3" fillId="12" borderId="2" xfId="3" applyNumberFormat="1" applyFont="1" applyFill="1" applyBorder="1" applyAlignment="1">
      <alignment vertical="top" wrapText="1"/>
    </xf>
    <xf numFmtId="49" fontId="3" fillId="12" borderId="2" xfId="3" applyNumberFormat="1" applyFont="1" applyFill="1" applyBorder="1" applyAlignment="1">
      <alignment vertical="top" wrapText="1"/>
    </xf>
    <xf numFmtId="49" fontId="3" fillId="12" borderId="2" xfId="0" applyNumberFormat="1" applyFont="1" applyFill="1" applyBorder="1" applyAlignment="1">
      <alignment vertical="top" wrapText="1"/>
    </xf>
    <xf numFmtId="0" fontId="3" fillId="0" borderId="2" xfId="0" applyNumberFormat="1" applyFont="1" applyBorder="1" applyAlignment="1">
      <alignment horizontal="left" vertical="top" wrapText="1"/>
    </xf>
    <xf numFmtId="0" fontId="13" fillId="13" borderId="2" xfId="0" applyFont="1" applyFill="1" applyBorder="1" applyAlignment="1">
      <alignment horizontal="center" vertical="center" wrapText="1"/>
    </xf>
    <xf numFmtId="10" fontId="13" fillId="13" borderId="2" xfId="0" applyNumberFormat="1" applyFont="1" applyFill="1" applyBorder="1" applyAlignment="1">
      <alignment horizontal="center" vertical="center" wrapText="1"/>
    </xf>
    <xf numFmtId="0" fontId="13" fillId="14" borderId="2" xfId="0" applyFont="1" applyFill="1" applyBorder="1" applyAlignment="1">
      <alignment horizontal="center" vertical="center" wrapText="1"/>
    </xf>
    <xf numFmtId="0" fontId="13" fillId="14" borderId="2" xfId="13" applyNumberFormat="1" applyFont="1" applyFill="1" applyBorder="1" applyAlignment="1">
      <alignment horizontal="center" vertical="center" wrapText="1"/>
    </xf>
    <xf numFmtId="0" fontId="13" fillId="13" borderId="2" xfId="0" applyFont="1" applyFill="1" applyBorder="1"/>
    <xf numFmtId="0" fontId="6" fillId="0" borderId="2" xfId="0" applyFont="1" applyBorder="1" applyAlignment="1">
      <alignment horizontal="left" vertical="top"/>
    </xf>
    <xf numFmtId="0" fontId="6" fillId="0" borderId="2" xfId="0" applyFont="1" applyBorder="1"/>
    <xf numFmtId="0" fontId="6" fillId="12" borderId="2" xfId="0" applyFont="1" applyFill="1" applyBorder="1" applyAlignment="1">
      <alignment horizontal="left" vertical="top"/>
    </xf>
    <xf numFmtId="0" fontId="6" fillId="12" borderId="2" xfId="0" applyFont="1" applyFill="1" applyBorder="1"/>
    <xf numFmtId="0" fontId="6" fillId="0" borderId="2" xfId="0" applyFont="1" applyBorder="1" applyAlignment="1">
      <alignment horizontal="left"/>
    </xf>
    <xf numFmtId="0" fontId="6" fillId="12" borderId="2" xfId="0" applyFont="1" applyFill="1" applyBorder="1" applyAlignment="1">
      <alignment horizontal="left"/>
    </xf>
    <xf numFmtId="0" fontId="15" fillId="0" borderId="0" xfId="6" applyFont="1" applyFill="1" applyAlignment="1" applyProtection="1">
      <alignment horizontal="left" vertical="center" indent="5"/>
    </xf>
    <xf numFmtId="0" fontId="2" fillId="5" borderId="4" xfId="6" applyFont="1" applyFill="1" applyBorder="1" applyProtection="1"/>
    <xf numFmtId="0" fontId="11" fillId="0" borderId="0" xfId="6" applyFont="1" applyProtection="1"/>
    <xf numFmtId="0" fontId="2" fillId="5" borderId="13" xfId="6" applyFont="1" applyFill="1" applyBorder="1" applyProtection="1"/>
    <xf numFmtId="0" fontId="3" fillId="5" borderId="14" xfId="6" applyFont="1" applyFill="1" applyBorder="1" applyProtection="1"/>
    <xf numFmtId="0" fontId="11" fillId="6" borderId="0" xfId="6" applyFont="1" applyFill="1" applyAlignment="1" applyProtection="1">
      <alignment vertical="top"/>
    </xf>
    <xf numFmtId="0" fontId="11" fillId="6" borderId="9" xfId="6" applyFont="1" applyFill="1" applyBorder="1" applyAlignment="1" applyProtection="1">
      <alignment vertical="top"/>
    </xf>
    <xf numFmtId="0" fontId="11" fillId="6" borderId="14" xfId="6" applyFont="1" applyFill="1" applyBorder="1" applyAlignment="1" applyProtection="1">
      <alignment vertical="top"/>
    </xf>
    <xf numFmtId="0" fontId="11" fillId="6" borderId="15" xfId="6" applyFont="1" applyFill="1" applyBorder="1" applyAlignment="1" applyProtection="1">
      <alignment vertical="top"/>
    </xf>
    <xf numFmtId="0" fontId="11" fillId="6" borderId="16" xfId="6" applyFont="1" applyFill="1" applyBorder="1" applyAlignment="1" applyProtection="1">
      <alignment vertical="top"/>
    </xf>
    <xf numFmtId="0" fontId="11" fillId="4" borderId="0" xfId="6" applyFont="1" applyFill="1" applyProtection="1"/>
    <xf numFmtId="0" fontId="11" fillId="4" borderId="9" xfId="6" applyFont="1" applyFill="1" applyBorder="1" applyProtection="1"/>
    <xf numFmtId="0" fontId="3" fillId="4" borderId="0" xfId="6" applyFont="1" applyFill="1" applyProtection="1"/>
    <xf numFmtId="0" fontId="3" fillId="3" borderId="17" xfId="6" applyFont="1" applyFill="1" applyBorder="1" applyAlignment="1" applyProtection="1">
      <alignment vertical="center"/>
    </xf>
    <xf numFmtId="0" fontId="11" fillId="3" borderId="18" xfId="6" applyFont="1" applyFill="1" applyBorder="1" applyAlignment="1" applyProtection="1">
      <alignment vertical="center"/>
    </xf>
    <xf numFmtId="0" fontId="11" fillId="3" borderId="19" xfId="6" applyFont="1" applyFill="1" applyBorder="1" applyAlignment="1" applyProtection="1">
      <alignment vertical="center"/>
    </xf>
    <xf numFmtId="0" fontId="11" fillId="3" borderId="17" xfId="6" applyFont="1" applyFill="1" applyBorder="1" applyAlignment="1" applyProtection="1">
      <alignment vertical="center"/>
    </xf>
    <xf numFmtId="0" fontId="11" fillId="3" borderId="19" xfId="6" applyFont="1" applyFill="1" applyBorder="1" applyAlignment="1" applyProtection="1">
      <alignment horizontal="left" vertical="center"/>
    </xf>
    <xf numFmtId="0" fontId="11" fillId="0" borderId="0" xfId="10" applyFont="1"/>
    <xf numFmtId="0" fontId="11" fillId="4" borderId="6" xfId="10" applyFont="1" applyFill="1" applyBorder="1"/>
    <xf numFmtId="0" fontId="11" fillId="4" borderId="25" xfId="10" applyFont="1" applyFill="1" applyBorder="1"/>
    <xf numFmtId="0" fontId="11" fillId="4" borderId="44" xfId="10" applyFont="1" applyFill="1" applyBorder="1"/>
    <xf numFmtId="0" fontId="11" fillId="4" borderId="8" xfId="10" applyFont="1" applyFill="1" applyBorder="1"/>
    <xf numFmtId="0" fontId="11" fillId="4" borderId="0" xfId="10" applyFont="1" applyFill="1" applyBorder="1"/>
    <xf numFmtId="0" fontId="11" fillId="4" borderId="9" xfId="10" applyFont="1" applyFill="1" applyBorder="1"/>
    <xf numFmtId="0" fontId="11" fillId="7" borderId="22" xfId="10" applyFont="1" applyFill="1" applyBorder="1"/>
    <xf numFmtId="0" fontId="11" fillId="7" borderId="23" xfId="10" applyFont="1" applyFill="1" applyBorder="1"/>
    <xf numFmtId="0" fontId="8" fillId="3" borderId="29" xfId="10" applyFont="1" applyFill="1" applyBorder="1" applyAlignment="1">
      <alignment horizontal="center" vertical="center" wrapText="1"/>
    </xf>
    <xf numFmtId="0" fontId="8" fillId="3" borderId="30" xfId="10" applyFont="1" applyFill="1" applyBorder="1" applyAlignment="1">
      <alignment horizontal="center" vertical="center" wrapText="1"/>
    </xf>
    <xf numFmtId="0" fontId="8" fillId="3" borderId="31" xfId="10" applyFont="1" applyFill="1" applyBorder="1" applyAlignment="1">
      <alignment horizontal="center" vertical="center" wrapText="1"/>
    </xf>
    <xf numFmtId="0" fontId="11" fillId="3" borderId="20" xfId="10" applyFont="1" applyFill="1" applyBorder="1" applyAlignment="1">
      <alignment vertical="center"/>
    </xf>
    <xf numFmtId="0" fontId="8" fillId="3" borderId="33" xfId="10" applyFont="1" applyFill="1" applyBorder="1" applyAlignment="1">
      <alignment horizontal="center" vertical="center"/>
    </xf>
    <xf numFmtId="0" fontId="8" fillId="3" borderId="21" xfId="10" applyFont="1" applyFill="1" applyBorder="1" applyAlignment="1">
      <alignment horizontal="center" vertical="center"/>
    </xf>
    <xf numFmtId="0" fontId="8" fillId="3" borderId="38" xfId="10" applyFont="1" applyFill="1" applyBorder="1" applyAlignment="1">
      <alignment horizontal="center" vertical="center"/>
    </xf>
    <xf numFmtId="0" fontId="8" fillId="4" borderId="0" xfId="10" applyFont="1" applyFill="1" applyBorder="1" applyAlignment="1">
      <alignment horizontal="center" vertical="center"/>
    </xf>
    <xf numFmtId="0" fontId="11" fillId="4" borderId="10" xfId="10" applyFont="1" applyFill="1" applyBorder="1"/>
    <xf numFmtId="0" fontId="11" fillId="4" borderId="24" xfId="10" applyFont="1" applyFill="1" applyBorder="1"/>
    <xf numFmtId="0" fontId="11" fillId="4" borderId="11" xfId="10" applyFont="1" applyFill="1" applyBorder="1"/>
    <xf numFmtId="0" fontId="11" fillId="0" borderId="0" xfId="6" applyFont="1" applyFill="1" applyProtection="1"/>
    <xf numFmtId="166" fontId="3" fillId="0" borderId="1" xfId="4" applyNumberFormat="1" applyFont="1" applyBorder="1" applyAlignment="1">
      <alignment horizontal="left" vertical="top" wrapText="1"/>
    </xf>
    <xf numFmtId="14" fontId="3" fillId="0" borderId="2" xfId="4" applyNumberFormat="1" applyFont="1" applyBorder="1" applyAlignment="1">
      <alignment horizontal="left" vertical="top" wrapText="1"/>
    </xf>
    <xf numFmtId="49" fontId="3" fillId="0" borderId="1" xfId="4" applyNumberFormat="1" applyFont="1" applyBorder="1" applyAlignment="1">
      <alignment horizontal="left" vertical="top" wrapText="1"/>
    </xf>
    <xf numFmtId="0" fontId="3" fillId="0" borderId="2" xfId="4" applyFont="1" applyBorder="1" applyAlignment="1">
      <alignment horizontal="left" vertical="top" wrapText="1"/>
    </xf>
    <xf numFmtId="0" fontId="11" fillId="4" borderId="0" xfId="10" applyFont="1" applyFill="1" applyAlignment="1">
      <alignment wrapText="1"/>
    </xf>
    <xf numFmtId="0" fontId="11" fillId="0" borderId="0" xfId="10" applyFont="1" applyAlignment="1">
      <alignment wrapText="1"/>
    </xf>
    <xf numFmtId="0" fontId="11" fillId="0" borderId="0" xfId="10" applyFont="1" applyFill="1" applyAlignment="1">
      <alignment wrapText="1"/>
    </xf>
    <xf numFmtId="49" fontId="11" fillId="4" borderId="0" xfId="10" applyNumberFormat="1" applyFont="1" applyFill="1" applyAlignment="1">
      <alignment wrapText="1"/>
    </xf>
    <xf numFmtId="49" fontId="11" fillId="0" borderId="0" xfId="10" applyNumberFormat="1" applyFont="1" applyAlignment="1">
      <alignment wrapText="1"/>
    </xf>
    <xf numFmtId="0" fontId="3" fillId="0" borderId="0" xfId="11" applyFont="1"/>
    <xf numFmtId="166" fontId="3" fillId="0" borderId="17" xfId="11" applyNumberFormat="1" applyFont="1" applyBorder="1" applyAlignment="1">
      <alignment horizontal="left" vertical="top"/>
    </xf>
    <xf numFmtId="0" fontId="3" fillId="0" borderId="2" xfId="11" applyFont="1" applyBorder="1"/>
    <xf numFmtId="0" fontId="3" fillId="4" borderId="0" xfId="12" applyFont="1" applyFill="1"/>
    <xf numFmtId="0" fontId="3" fillId="0" borderId="0" xfId="12" applyFont="1"/>
    <xf numFmtId="0" fontId="16" fillId="9" borderId="2" xfId="10" applyFont="1" applyFill="1" applyBorder="1" applyAlignment="1" applyProtection="1">
      <alignment wrapText="1"/>
    </xf>
    <xf numFmtId="0" fontId="16" fillId="9" borderId="23" xfId="10" applyFont="1" applyFill="1" applyBorder="1" applyAlignment="1" applyProtection="1">
      <alignment wrapText="1"/>
    </xf>
    <xf numFmtId="0" fontId="15" fillId="10" borderId="38" xfId="10" applyFont="1" applyFill="1" applyBorder="1" applyAlignment="1" applyProtection="1">
      <alignment wrapText="1"/>
    </xf>
    <xf numFmtId="0" fontId="15" fillId="10" borderId="11" xfId="10" applyFont="1" applyFill="1" applyBorder="1" applyAlignment="1" applyProtection="1">
      <alignment wrapText="1"/>
    </xf>
    <xf numFmtId="0" fontId="2" fillId="2" borderId="2" xfId="0" applyFont="1" applyFill="1" applyBorder="1" applyAlignment="1"/>
    <xf numFmtId="0" fontId="2" fillId="2" borderId="2" xfId="0" applyFont="1" applyFill="1" applyBorder="1" applyAlignment="1">
      <alignment horizontal="left" vertical="top"/>
    </xf>
    <xf numFmtId="0" fontId="6" fillId="12" borderId="2" xfId="0" applyFont="1" applyFill="1" applyBorder="1" applyAlignment="1">
      <alignment vertical="top" wrapText="1"/>
    </xf>
    <xf numFmtId="0" fontId="3" fillId="12" borderId="2" xfId="9" applyNumberFormat="1" applyFont="1" applyFill="1" applyBorder="1" applyAlignment="1">
      <alignment horizontal="left" vertical="top" wrapText="1"/>
    </xf>
    <xf numFmtId="0" fontId="3" fillId="0" borderId="2" xfId="0" applyFont="1" applyFill="1" applyBorder="1" applyAlignment="1">
      <alignment horizontal="left" vertical="top"/>
    </xf>
    <xf numFmtId="0" fontId="3" fillId="0" borderId="2" xfId="9" applyFont="1" applyBorder="1" applyAlignment="1">
      <alignment horizontal="left" vertical="top"/>
    </xf>
    <xf numFmtId="0" fontId="6" fillId="0" borderId="2" xfId="0" applyFont="1" applyBorder="1" applyProtection="1">
      <protection locked="0"/>
    </xf>
    <xf numFmtId="0" fontId="3" fillId="0" borderId="2" xfId="0" applyFont="1" applyBorder="1" applyProtection="1">
      <protection locked="0"/>
    </xf>
    <xf numFmtId="0" fontId="11" fillId="0" borderId="2" xfId="0" applyFont="1" applyBorder="1" applyAlignment="1">
      <alignment vertical="top"/>
    </xf>
    <xf numFmtId="0" fontId="8" fillId="4" borderId="7" xfId="10" applyFont="1" applyFill="1" applyBorder="1" applyAlignment="1">
      <alignment horizontal="left" vertical="top" wrapText="1"/>
    </xf>
    <xf numFmtId="0" fontId="8" fillId="4" borderId="7" xfId="10" applyFont="1" applyFill="1" applyBorder="1" applyAlignment="1">
      <alignment horizontal="left" vertical="top"/>
    </xf>
    <xf numFmtId="0" fontId="8" fillId="4" borderId="8" xfId="10" applyFont="1" applyFill="1" applyBorder="1" applyAlignment="1">
      <alignment horizontal="left" vertical="top"/>
    </xf>
    <xf numFmtId="0" fontId="2" fillId="8" borderId="6" xfId="6" applyFont="1" applyFill="1" applyBorder="1" applyAlignment="1" applyProtection="1">
      <alignment horizontal="left" vertical="top"/>
    </xf>
    <xf numFmtId="0" fontId="2" fillId="8" borderId="25" xfId="6" applyFont="1" applyFill="1" applyBorder="1" applyAlignment="1" applyProtection="1">
      <alignment horizontal="left" vertical="top"/>
    </xf>
    <xf numFmtId="0" fontId="2" fillId="8" borderId="44" xfId="6" applyFont="1" applyFill="1" applyBorder="1" applyAlignment="1" applyProtection="1">
      <alignment horizontal="left" vertical="top"/>
    </xf>
    <xf numFmtId="0" fontId="2" fillId="8" borderId="24" xfId="6" applyFont="1" applyFill="1" applyBorder="1" applyAlignment="1" applyProtection="1">
      <alignment horizontal="left" vertical="top"/>
    </xf>
    <xf numFmtId="0" fontId="2" fillId="8" borderId="10" xfId="6" applyFont="1" applyFill="1" applyBorder="1" applyAlignment="1" applyProtection="1">
      <alignment horizontal="left" vertical="top"/>
    </xf>
    <xf numFmtId="0" fontId="2" fillId="8" borderId="11" xfId="6" applyFont="1" applyFill="1" applyBorder="1" applyAlignment="1" applyProtection="1">
      <alignment horizontal="left" vertical="top"/>
    </xf>
    <xf numFmtId="0" fontId="3" fillId="4" borderId="6" xfId="6" applyFont="1" applyFill="1" applyBorder="1" applyAlignment="1" applyProtection="1">
      <alignment horizontal="left" vertical="top" wrapText="1"/>
    </xf>
    <xf numFmtId="0" fontId="3" fillId="4" borderId="25" xfId="6" applyFont="1" applyFill="1" applyBorder="1" applyAlignment="1" applyProtection="1">
      <alignment horizontal="left" vertical="top" wrapText="1"/>
    </xf>
    <xf numFmtId="0" fontId="3" fillId="4" borderId="44" xfId="6" applyFont="1" applyFill="1" applyBorder="1" applyAlignment="1" applyProtection="1">
      <alignment horizontal="left" vertical="top" wrapText="1"/>
    </xf>
    <xf numFmtId="0" fontId="3" fillId="4" borderId="24" xfId="6" applyFont="1" applyFill="1" applyBorder="1" applyAlignment="1" applyProtection="1">
      <alignment horizontal="left" vertical="top" wrapText="1"/>
    </xf>
    <xf numFmtId="0" fontId="3" fillId="4" borderId="10" xfId="6" applyFont="1" applyFill="1" applyBorder="1" applyAlignment="1" applyProtection="1">
      <alignment horizontal="left" vertical="top" wrapText="1"/>
    </xf>
    <xf numFmtId="0" fontId="3" fillId="4" borderId="11" xfId="6" applyFont="1" applyFill="1" applyBorder="1" applyAlignment="1" applyProtection="1">
      <alignment horizontal="left" vertical="top" wrapText="1"/>
    </xf>
    <xf numFmtId="0" fontId="3" fillId="0" borderId="6" xfId="6" applyFont="1" applyFill="1" applyBorder="1" applyAlignment="1" applyProtection="1">
      <alignment horizontal="left" vertical="top" wrapText="1"/>
    </xf>
    <xf numFmtId="0" fontId="3" fillId="0" borderId="25" xfId="6" applyFont="1" applyFill="1" applyBorder="1" applyAlignment="1" applyProtection="1">
      <alignment horizontal="left" vertical="top" wrapText="1"/>
    </xf>
    <xf numFmtId="0" fontId="3" fillId="0" borderId="44" xfId="6" applyFont="1" applyFill="1" applyBorder="1" applyAlignment="1" applyProtection="1">
      <alignment horizontal="left" vertical="top" wrapText="1"/>
    </xf>
    <xf numFmtId="0" fontId="3" fillId="0" borderId="24" xfId="6" applyFont="1" applyFill="1" applyBorder="1" applyAlignment="1" applyProtection="1">
      <alignment horizontal="left" vertical="top" wrapText="1"/>
    </xf>
    <xf numFmtId="0" fontId="3" fillId="0" borderId="10" xfId="6" applyFont="1" applyFill="1" applyBorder="1" applyAlignment="1" applyProtection="1">
      <alignment horizontal="left" vertical="top" wrapText="1"/>
    </xf>
    <xf numFmtId="0" fontId="3" fillId="0" borderId="11" xfId="6" applyFont="1" applyFill="1" applyBorder="1" applyAlignment="1" applyProtection="1">
      <alignment horizontal="left" vertical="top" wrapText="1"/>
    </xf>
    <xf numFmtId="0" fontId="3" fillId="0" borderId="3" xfId="6" applyFont="1" applyFill="1" applyBorder="1" applyAlignment="1" applyProtection="1">
      <alignment horizontal="left" vertical="top" wrapText="1"/>
    </xf>
    <xf numFmtId="0" fontId="3" fillId="0" borderId="22" xfId="6" applyFont="1" applyFill="1" applyBorder="1" applyAlignment="1" applyProtection="1">
      <alignment horizontal="left" vertical="top" wrapText="1"/>
    </xf>
    <xf numFmtId="0" fontId="3" fillId="0" borderId="23" xfId="6" applyFont="1" applyFill="1" applyBorder="1" applyAlignment="1" applyProtection="1">
      <alignment horizontal="left" vertical="top" wrapText="1"/>
    </xf>
    <xf numFmtId="0" fontId="3" fillId="4" borderId="4" xfId="6" applyFont="1" applyFill="1" applyBorder="1" applyAlignment="1" applyProtection="1">
      <alignment horizontal="left" vertical="top" wrapText="1"/>
    </xf>
    <xf numFmtId="0" fontId="3" fillId="4" borderId="5" xfId="6" applyFont="1" applyFill="1" applyBorder="1" applyAlignment="1" applyProtection="1">
      <alignment horizontal="left" vertical="top"/>
    </xf>
    <xf numFmtId="0" fontId="3" fillId="4" borderId="39" xfId="6" applyFont="1" applyFill="1" applyBorder="1" applyAlignment="1" applyProtection="1">
      <alignment horizontal="left" vertical="top"/>
    </xf>
    <xf numFmtId="0" fontId="3" fillId="4" borderId="13" xfId="6" applyFont="1" applyFill="1" applyBorder="1" applyAlignment="1" applyProtection="1">
      <alignment horizontal="left" vertical="top"/>
    </xf>
    <xf numFmtId="0" fontId="3" fillId="4" borderId="0" xfId="6" applyFont="1" applyFill="1" applyAlignment="1" applyProtection="1">
      <alignment horizontal="left" vertical="top"/>
    </xf>
    <xf numFmtId="0" fontId="3" fillId="4" borderId="41" xfId="6" applyFont="1" applyFill="1" applyBorder="1" applyAlignment="1" applyProtection="1">
      <alignment horizontal="left" vertical="top"/>
    </xf>
    <xf numFmtId="0" fontId="3" fillId="4" borderId="8" xfId="6" applyFont="1" applyFill="1" applyBorder="1" applyAlignment="1" applyProtection="1">
      <alignment horizontal="left" vertical="top" wrapText="1"/>
    </xf>
    <xf numFmtId="0" fontId="3" fillId="4" borderId="0" xfId="6" applyFont="1" applyFill="1" applyAlignment="1" applyProtection="1">
      <alignment horizontal="left" vertical="top" wrapText="1"/>
    </xf>
    <xf numFmtId="0" fontId="3" fillId="4" borderId="9" xfId="6" applyFont="1" applyFill="1" applyBorder="1" applyAlignment="1" applyProtection="1">
      <alignment horizontal="left" vertical="top" wrapText="1"/>
    </xf>
    <xf numFmtId="0" fontId="2" fillId="2" borderId="3" xfId="0" applyFont="1" applyFill="1" applyBorder="1" applyAlignment="1">
      <alignment horizontal="center"/>
    </xf>
    <xf numFmtId="0" fontId="2" fillId="2" borderId="22" xfId="0" applyFont="1" applyFill="1" applyBorder="1" applyAlignment="1">
      <alignment horizontal="center"/>
    </xf>
    <xf numFmtId="0" fontId="2" fillId="2" borderId="23" xfId="0" applyFont="1" applyFill="1" applyBorder="1" applyAlignment="1">
      <alignment horizontal="center"/>
    </xf>
  </cellXfs>
  <cellStyles count="15">
    <cellStyle name="Normal" xfId="0" builtinId="0"/>
    <cellStyle name="Normal 2" xfId="4" xr:uid="{0942ED90-547D-4B22-B7E6-25E3A1269290}"/>
    <cellStyle name="Normal 2 2" xfId="12" xr:uid="{E83F3617-2393-4C21-B0B7-A9B69A3A3204}"/>
    <cellStyle name="Normal 2 3" xfId="2" xr:uid="{D5A41060-8045-4EC3-80B8-627976BCB51B}"/>
    <cellStyle name="Normal 257" xfId="3" xr:uid="{E519779E-C747-421A-95A2-0698B0CD2929}"/>
    <cellStyle name="Normal 257 2 2" xfId="7" xr:uid="{5070C67D-E700-49FA-859E-3E52AAE0A60F}"/>
    <cellStyle name="Normal 257 3" xfId="8" xr:uid="{9A1148E5-7AE0-44E8-A0FE-C5555B2CA05A}"/>
    <cellStyle name="Normal 3" xfId="1" xr:uid="{A9BEE927-7542-42A0-95A0-5F11AE9EA476}"/>
    <cellStyle name="Normal 4" xfId="5" xr:uid="{3C47FBF5-1CE2-468B-97F1-836E246A34F6}"/>
    <cellStyle name="Normal 5" xfId="6" xr:uid="{7CAC8CB9-E196-4053-A1B0-20B505B0A3B3}"/>
    <cellStyle name="Normal 6" xfId="9" xr:uid="{9A179B1A-14DA-4675-A669-A3CE39943621}"/>
    <cellStyle name="Normal 6 2" xfId="13" xr:uid="{F808899F-2A79-4459-AB14-266BC5A8CAD3}"/>
    <cellStyle name="Normal 7" xfId="10" xr:uid="{79378462-8B37-4C72-9510-E8B0A2EF7B5A}"/>
    <cellStyle name="Normal 7 2" xfId="11" xr:uid="{2F61F461-7CAB-4C70-BA6E-BEE7E8555801}"/>
    <cellStyle name="Normal 8" xfId="14" xr:uid="{5BB86656-E62F-4141-A139-BB01FDE7D9EE}"/>
  </cellStyles>
  <dxfs count="12">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1" defaultTableStyle="TableStyleMedium2" defaultPivotStyle="PivotStyleLight16">
    <tableStyle name="Table Style 1" pivot="0" count="0" xr9:uid="{EE8BA95D-7338-4626-8958-B188AF48576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58057</xdr:rowOff>
    </xdr:from>
    <xdr:ext cx="0" cy="1142638"/>
    <xdr:pic>
      <xdr:nvPicPr>
        <xdr:cNvPr id="2" name="Picture 1" descr="The official logo of the IRS" title="IRS Logo">
          <a:extLst>
            <a:ext uri="{FF2B5EF4-FFF2-40B4-BE49-F238E27FC236}">
              <a16:creationId xmlns:a16="http://schemas.microsoft.com/office/drawing/2014/main" id="{61DB7CA4-3E4A-44F4-981E-BC365DE26642}"/>
            </a:ext>
          </a:extLst>
        </xdr:cNvPr>
        <xdr:cNvPicPr>
          <a:picLocks noChangeAspect="1"/>
        </xdr:cNvPicPr>
      </xdr:nvPicPr>
      <xdr:blipFill>
        <a:blip xmlns:r="http://schemas.openxmlformats.org/officeDocument/2006/relationships" r:embed="rId1"/>
        <a:srcRect/>
        <a:stretch>
          <a:fillRect/>
        </a:stretch>
      </xdr:blipFill>
      <xdr:spPr bwMode="auto">
        <a:xfrm>
          <a:off x="9156700" y="58057"/>
          <a:ext cx="0" cy="1142638"/>
        </a:xfrm>
        <a:prstGeom prst="rect">
          <a:avLst/>
        </a:prstGeom>
        <a:noFill/>
        <a:ln>
          <a:noFill/>
        </a:ln>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225FC-8734-4412-A07F-7D8414CAB37C}">
  <dimension ref="A1:Q54"/>
  <sheetViews>
    <sheetView tabSelected="1" zoomScaleNormal="100" workbookViewId="0">
      <selection sqref="A1:XFD1"/>
    </sheetView>
  </sheetViews>
  <sheetFormatPr defaultColWidth="0" defaultRowHeight="0" customHeight="1" zeroHeight="1" x14ac:dyDescent="0.2"/>
  <cols>
    <col min="1" max="2" width="11.42578125" style="161" customWidth="1"/>
    <col min="3" max="3" width="108.140625" style="161" customWidth="1"/>
    <col min="4" max="17" width="0" style="161" hidden="1" customWidth="1"/>
    <col min="18" max="16384" width="11.42578125" style="161" hidden="1"/>
  </cols>
  <sheetData>
    <row r="1" spans="1:3" ht="12.75" x14ac:dyDescent="0.2">
      <c r="A1" s="160" t="s">
        <v>740</v>
      </c>
      <c r="B1" s="3"/>
      <c r="C1" s="4"/>
    </row>
    <row r="2" spans="1:3" ht="12.75" x14ac:dyDescent="0.2">
      <c r="A2" s="162" t="s">
        <v>741</v>
      </c>
      <c r="B2" s="6"/>
      <c r="C2" s="7"/>
    </row>
    <row r="3" spans="1:3" ht="12.75" x14ac:dyDescent="0.2">
      <c r="A3" s="5"/>
      <c r="B3" s="6"/>
      <c r="C3" s="7"/>
    </row>
    <row r="4" spans="1:3" ht="12.75" x14ac:dyDescent="0.2">
      <c r="A4" s="8" t="s">
        <v>1889</v>
      </c>
      <c r="B4" s="6"/>
      <c r="C4" s="7"/>
    </row>
    <row r="5" spans="1:3" ht="12.75" x14ac:dyDescent="0.2">
      <c r="A5" s="8" t="s">
        <v>742</v>
      </c>
      <c r="B5" s="6"/>
      <c r="C5" s="7"/>
    </row>
    <row r="6" spans="1:3" ht="12.75" x14ac:dyDescent="0.2">
      <c r="A6" s="8" t="s">
        <v>2271</v>
      </c>
      <c r="B6" s="6"/>
      <c r="C6" s="7"/>
    </row>
    <row r="7" spans="1:3" ht="12.75" x14ac:dyDescent="0.2">
      <c r="A7" s="163"/>
      <c r="B7" s="9"/>
      <c r="C7" s="10"/>
    </row>
    <row r="8" spans="1:3" ht="18" customHeight="1" x14ac:dyDescent="0.2">
      <c r="A8" s="11" t="s">
        <v>743</v>
      </c>
      <c r="B8" s="12"/>
      <c r="C8" s="13"/>
    </row>
    <row r="9" spans="1:3" ht="12.75" customHeight="1" x14ac:dyDescent="0.2">
      <c r="A9" s="14" t="s">
        <v>744</v>
      </c>
      <c r="B9" s="164"/>
      <c r="C9" s="165"/>
    </row>
    <row r="10" spans="1:3" ht="12.75" x14ac:dyDescent="0.2">
      <c r="A10" s="14" t="s">
        <v>745</v>
      </c>
      <c r="B10" s="164"/>
      <c r="C10" s="165"/>
    </row>
    <row r="11" spans="1:3" ht="12.75" x14ac:dyDescent="0.2">
      <c r="A11" s="14" t="s">
        <v>746</v>
      </c>
      <c r="B11" s="164"/>
      <c r="C11" s="165"/>
    </row>
    <row r="12" spans="1:3" ht="12.75" x14ac:dyDescent="0.2">
      <c r="A12" s="14" t="s">
        <v>747</v>
      </c>
      <c r="B12" s="164"/>
      <c r="C12" s="165"/>
    </row>
    <row r="13" spans="1:3" ht="12.75" x14ac:dyDescent="0.2">
      <c r="A13" s="14" t="s">
        <v>748</v>
      </c>
      <c r="B13" s="164"/>
      <c r="C13" s="165"/>
    </row>
    <row r="14" spans="1:3" ht="4.5" customHeight="1" x14ac:dyDescent="0.2">
      <c r="A14" s="166"/>
      <c r="B14" s="167"/>
      <c r="C14" s="168"/>
    </row>
    <row r="15" spans="1:3" ht="12.75" x14ac:dyDescent="0.2">
      <c r="A15" s="169"/>
      <c r="B15" s="169"/>
      <c r="C15" s="170"/>
    </row>
    <row r="16" spans="1:3" ht="12.75" x14ac:dyDescent="0.2">
      <c r="A16" s="15" t="s">
        <v>749</v>
      </c>
      <c r="B16" s="16"/>
      <c r="C16" s="17"/>
    </row>
    <row r="17" spans="1:3" ht="12.75" x14ac:dyDescent="0.2">
      <c r="A17" s="18" t="s">
        <v>750</v>
      </c>
      <c r="B17" s="19"/>
      <c r="C17" s="20"/>
    </row>
    <row r="18" spans="1:3" ht="12.75" x14ac:dyDescent="0.2">
      <c r="A18" s="18" t="s">
        <v>751</v>
      </c>
      <c r="B18" s="19"/>
      <c r="C18" s="159"/>
    </row>
    <row r="19" spans="1:3" ht="12.75" x14ac:dyDescent="0.2">
      <c r="A19" s="18" t="s">
        <v>752</v>
      </c>
      <c r="B19" s="19"/>
      <c r="C19" s="20"/>
    </row>
    <row r="20" spans="1:3" ht="12.75" x14ac:dyDescent="0.2">
      <c r="A20" s="18" t="s">
        <v>753</v>
      </c>
      <c r="B20" s="19"/>
      <c r="C20" s="21"/>
    </row>
    <row r="21" spans="1:3" ht="12.75" x14ac:dyDescent="0.2">
      <c r="A21" s="18" t="s">
        <v>754</v>
      </c>
      <c r="B21" s="19"/>
      <c r="C21" s="22"/>
    </row>
    <row r="22" spans="1:3" ht="12.75" x14ac:dyDescent="0.2">
      <c r="A22" s="18" t="s">
        <v>755</v>
      </c>
      <c r="B22" s="19"/>
      <c r="C22" s="20"/>
    </row>
    <row r="23" spans="1:3" ht="12.75" x14ac:dyDescent="0.2">
      <c r="A23" s="18" t="s">
        <v>756</v>
      </c>
      <c r="B23" s="19"/>
      <c r="C23" s="20"/>
    </row>
    <row r="24" spans="1:3" ht="12.75" x14ac:dyDescent="0.2">
      <c r="A24" s="18" t="s">
        <v>757</v>
      </c>
      <c r="B24" s="19"/>
      <c r="C24" s="20"/>
    </row>
    <row r="25" spans="1:3" ht="12.75" x14ac:dyDescent="0.2">
      <c r="A25" s="18" t="s">
        <v>758</v>
      </c>
      <c r="B25" s="19"/>
      <c r="C25" s="20"/>
    </row>
    <row r="26" spans="1:3" ht="12.75" x14ac:dyDescent="0.2">
      <c r="A26" s="23" t="s">
        <v>759</v>
      </c>
      <c r="B26" s="19"/>
      <c r="C26" s="20"/>
    </row>
    <row r="27" spans="1:3" ht="12.75" x14ac:dyDescent="0.2">
      <c r="A27" s="23" t="s">
        <v>760</v>
      </c>
      <c r="B27" s="19"/>
      <c r="C27" s="20"/>
    </row>
    <row r="28" spans="1:3" ht="12.75" x14ac:dyDescent="0.2">
      <c r="A28" s="171"/>
      <c r="B28" s="169"/>
      <c r="C28" s="170"/>
    </row>
    <row r="29" spans="1:3" ht="12.75" x14ac:dyDescent="0.2">
      <c r="A29" s="15" t="s">
        <v>761</v>
      </c>
      <c r="B29" s="16"/>
      <c r="C29" s="17"/>
    </row>
    <row r="30" spans="1:3" ht="12.75" x14ac:dyDescent="0.2">
      <c r="A30" s="172"/>
      <c r="B30" s="173"/>
      <c r="C30" s="174"/>
    </row>
    <row r="31" spans="1:3" ht="12.75" x14ac:dyDescent="0.2">
      <c r="A31" s="18" t="s">
        <v>762</v>
      </c>
      <c r="B31" s="24"/>
      <c r="C31" s="25"/>
    </row>
    <row r="32" spans="1:3" ht="12.75" x14ac:dyDescent="0.2">
      <c r="A32" s="18" t="s">
        <v>763</v>
      </c>
      <c r="B32" s="24"/>
      <c r="C32" s="25"/>
    </row>
    <row r="33" spans="1:3" ht="12.75" customHeight="1" x14ac:dyDescent="0.2">
      <c r="A33" s="18" t="s">
        <v>764</v>
      </c>
      <c r="B33" s="24"/>
      <c r="C33" s="25"/>
    </row>
    <row r="34" spans="1:3" ht="12.75" customHeight="1" x14ac:dyDescent="0.2">
      <c r="A34" s="18" t="s">
        <v>765</v>
      </c>
      <c r="B34" s="26"/>
      <c r="C34" s="27"/>
    </row>
    <row r="35" spans="1:3" ht="12.75" x14ac:dyDescent="0.2">
      <c r="A35" s="18" t="s">
        <v>766</v>
      </c>
      <c r="B35" s="24"/>
      <c r="C35" s="25"/>
    </row>
    <row r="36" spans="1:3" ht="12.75" x14ac:dyDescent="0.2">
      <c r="A36" s="175"/>
      <c r="B36" s="173"/>
      <c r="C36" s="176"/>
    </row>
    <row r="37" spans="1:3" ht="12.75" x14ac:dyDescent="0.2">
      <c r="A37" s="18" t="s">
        <v>762</v>
      </c>
      <c r="B37" s="24"/>
      <c r="C37" s="28"/>
    </row>
    <row r="38" spans="1:3" ht="12.75" x14ac:dyDescent="0.2">
      <c r="A38" s="18" t="s">
        <v>763</v>
      </c>
      <c r="B38" s="24"/>
      <c r="C38" s="28"/>
    </row>
    <row r="39" spans="1:3" ht="12.75" x14ac:dyDescent="0.2">
      <c r="A39" s="18" t="s">
        <v>764</v>
      </c>
      <c r="B39" s="24"/>
      <c r="C39" s="28"/>
    </row>
    <row r="40" spans="1:3" ht="12.75" x14ac:dyDescent="0.2">
      <c r="A40" s="18" t="s">
        <v>765</v>
      </c>
      <c r="B40" s="26"/>
      <c r="C40" s="29"/>
    </row>
    <row r="41" spans="1:3" ht="12.75" x14ac:dyDescent="0.2">
      <c r="A41" s="18" t="s">
        <v>766</v>
      </c>
      <c r="B41" s="24"/>
      <c r="C41" s="28"/>
    </row>
    <row r="42" spans="1:3" ht="12.75" x14ac:dyDescent="0.2">
      <c r="A42" s="169"/>
      <c r="B42" s="169"/>
      <c r="C42" s="169"/>
    </row>
    <row r="43" spans="1:3" ht="12.75" x14ac:dyDescent="0.2">
      <c r="A43" s="30" t="s">
        <v>767</v>
      </c>
      <c r="B43" s="169"/>
      <c r="C43" s="169"/>
    </row>
    <row r="44" spans="1:3" ht="12.75" x14ac:dyDescent="0.2">
      <c r="A44" s="30" t="s">
        <v>768</v>
      </c>
      <c r="B44" s="169"/>
    </row>
    <row r="45" spans="1:3" ht="12.75" x14ac:dyDescent="0.2">
      <c r="A45" s="30" t="s">
        <v>769</v>
      </c>
      <c r="B45" s="169"/>
      <c r="C45" s="169"/>
    </row>
    <row r="46" spans="1:3" ht="12.75" x14ac:dyDescent="0.2">
      <c r="A46" s="169"/>
      <c r="B46" s="169"/>
      <c r="C46" s="169"/>
    </row>
    <row r="47" spans="1:3" ht="12.75" hidden="1" customHeight="1" x14ac:dyDescent="0.2">
      <c r="A47" s="169" t="s">
        <v>770</v>
      </c>
      <c r="B47" s="169"/>
      <c r="C47" s="169"/>
    </row>
    <row r="48" spans="1:3" ht="12.75" hidden="1" customHeight="1" x14ac:dyDescent="0.2">
      <c r="A48" s="169" t="s">
        <v>771</v>
      </c>
      <c r="B48" s="169"/>
      <c r="C48" s="169"/>
    </row>
    <row r="49" spans="1:3" ht="12.75" hidden="1" customHeight="1" x14ac:dyDescent="0.2">
      <c r="A49" s="169" t="s">
        <v>772</v>
      </c>
      <c r="B49" s="169"/>
      <c r="C49" s="169"/>
    </row>
    <row r="50" spans="1:3" ht="12.6" hidden="1" customHeight="1" x14ac:dyDescent="0.2">
      <c r="A50" s="169"/>
      <c r="B50" s="169"/>
      <c r="C50" s="169"/>
    </row>
    <row r="51" spans="1:3" ht="12.75" hidden="1" customHeight="1" x14ac:dyDescent="0.2">
      <c r="A51" s="169"/>
      <c r="B51" s="169"/>
      <c r="C51" s="169"/>
    </row>
    <row r="52" spans="1:3" ht="12.75" hidden="1" customHeight="1" x14ac:dyDescent="0.2">
      <c r="A52" s="169"/>
      <c r="B52" s="169"/>
      <c r="C52" s="169"/>
    </row>
    <row r="53" spans="1:3" ht="12.75" hidden="1" customHeight="1" x14ac:dyDescent="0.2">
      <c r="A53" s="169"/>
      <c r="B53" s="169"/>
      <c r="C53" s="169"/>
    </row>
    <row r="54" spans="1:3" ht="12.75" hidden="1" customHeight="1" x14ac:dyDescent="0.2">
      <c r="A54" s="169"/>
      <c r="B54" s="169"/>
      <c r="C54" s="169"/>
    </row>
  </sheetData>
  <dataValidations count="10">
    <dataValidation allowBlank="1" showInputMessage="1" showErrorMessage="1" prompt="Insert tester name and organization" sqref="C23" xr:uid="{A0E2AB7D-BD1D-4306-83DD-9E5A7A9DB3A7}"/>
    <dataValidation allowBlank="1" showInputMessage="1" showErrorMessage="1" prompt="Insert device function" sqref="C27" xr:uid="{DE9128C8-AE62-43EC-AD1D-4B0E3299E250}"/>
    <dataValidation type="list" allowBlank="1" showInputMessage="1" showErrorMessage="1" prompt="Select logical network location of device" sqref="C26" xr:uid="{2A03E66C-5B27-4672-A791-27D1B0A8A8B7}">
      <formula1>$A$47:$A$49</formula1>
    </dataValidation>
    <dataValidation allowBlank="1" showInputMessage="1" showErrorMessage="1" prompt="Insert operating system version (major and minor release/version)" sqref="C25" xr:uid="{BF6AC23F-567A-4433-9380-03C059986C06}"/>
    <dataValidation allowBlank="1" showInputMessage="1" showErrorMessage="1" prompt="Insert device/host name" sqref="C24" xr:uid="{3A90929B-3D61-470D-9967-4C612D15385F}"/>
    <dataValidation allowBlank="1" showInputMessage="1" showErrorMessage="1" prompt="Insert agency code(s) for all shared agencies" sqref="C22" xr:uid="{39C49BB1-152E-4A1A-93F5-12C9E0040A98}"/>
    <dataValidation allowBlank="1" showInputMessage="1" showErrorMessage="1" prompt="Insert date of closing conference" sqref="C21" xr:uid="{0619D08B-AAFA-4934-BC22-C98A68401BD8}"/>
    <dataValidation allowBlank="1" showInputMessage="1" showErrorMessage="1" prompt="Insert date testing occurred" sqref="C20" xr:uid="{DB551FE5-E589-4610-8B69-2F8F82B7A2DF}"/>
    <dataValidation allowBlank="1" showInputMessage="1" showErrorMessage="1" prompt="Insert city, state and address or building number" sqref="C19" xr:uid="{D5AE43A0-27D7-44A4-9B65-88048B718284}"/>
    <dataValidation allowBlank="1" showInputMessage="1" showErrorMessage="1" prompt="Insert complete agency name" sqref="C17" xr:uid="{38075CDB-63ED-4D1D-9F91-34CB769696E8}"/>
  </dataValidation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458E8-6008-4A78-9E11-AA048B3B0EAE}">
  <dimension ref="A1:P25"/>
  <sheetViews>
    <sheetView workbookViewId="0">
      <selection sqref="A1:XFD1048576"/>
    </sheetView>
  </sheetViews>
  <sheetFormatPr defaultColWidth="0" defaultRowHeight="12.75" zeroHeight="1" x14ac:dyDescent="0.2"/>
  <cols>
    <col min="1" max="3" width="8.85546875" style="177" customWidth="1"/>
    <col min="4" max="4" width="10" style="177" customWidth="1"/>
    <col min="5" max="5" width="8.85546875" style="177" customWidth="1"/>
    <col min="6" max="6" width="10.140625" style="177" customWidth="1"/>
    <col min="7" max="7" width="8.85546875" style="177" customWidth="1"/>
    <col min="8" max="9" width="8.85546875" style="177" hidden="1" customWidth="1"/>
    <col min="10" max="16" width="8.85546875" style="177" customWidth="1"/>
    <col min="17" max="16384" width="8.85546875" style="177" hidden="1"/>
  </cols>
  <sheetData>
    <row r="1" spans="1:16" x14ac:dyDescent="0.2">
      <c r="A1" s="31" t="s">
        <v>773</v>
      </c>
      <c r="B1" s="32"/>
      <c r="C1" s="32"/>
      <c r="D1" s="32"/>
      <c r="E1" s="32"/>
      <c r="F1" s="32"/>
      <c r="G1" s="32"/>
      <c r="H1" s="32"/>
      <c r="I1" s="32"/>
      <c r="J1" s="32"/>
      <c r="K1" s="32"/>
      <c r="L1" s="32"/>
      <c r="M1" s="32"/>
      <c r="N1" s="32"/>
      <c r="O1" s="32"/>
      <c r="P1" s="33"/>
    </row>
    <row r="2" spans="1:16" x14ac:dyDescent="0.2">
      <c r="A2" s="34" t="s">
        <v>774</v>
      </c>
      <c r="B2" s="35"/>
      <c r="C2" s="35"/>
      <c r="D2" s="35"/>
      <c r="E2" s="35"/>
      <c r="F2" s="35"/>
      <c r="G2" s="35"/>
      <c r="H2" s="35"/>
      <c r="I2" s="35"/>
      <c r="J2" s="35"/>
      <c r="K2" s="35"/>
      <c r="L2" s="35"/>
      <c r="M2" s="35"/>
      <c r="N2" s="35"/>
      <c r="O2" s="35"/>
      <c r="P2" s="36"/>
    </row>
    <row r="3" spans="1:16" x14ac:dyDescent="0.2">
      <c r="A3" s="37" t="s">
        <v>775</v>
      </c>
      <c r="B3" s="38"/>
      <c r="C3" s="38"/>
      <c r="D3" s="38"/>
      <c r="E3" s="38"/>
      <c r="F3" s="38"/>
      <c r="G3" s="38"/>
      <c r="H3" s="38"/>
      <c r="I3" s="38"/>
      <c r="J3" s="38"/>
      <c r="K3" s="38"/>
      <c r="L3" s="38"/>
      <c r="M3" s="38"/>
      <c r="N3" s="38"/>
      <c r="O3" s="38"/>
      <c r="P3" s="39"/>
    </row>
    <row r="4" spans="1:16" x14ac:dyDescent="0.2">
      <c r="A4" s="37"/>
      <c r="B4" s="38"/>
      <c r="C4" s="38"/>
      <c r="D4" s="38"/>
      <c r="E4" s="38"/>
      <c r="F4" s="38"/>
      <c r="G4" s="38"/>
      <c r="H4" s="38"/>
      <c r="I4" s="38"/>
      <c r="J4" s="38"/>
      <c r="K4" s="38"/>
      <c r="L4" s="38"/>
      <c r="M4" s="38"/>
      <c r="N4" s="38"/>
      <c r="O4" s="38"/>
      <c r="P4" s="39"/>
    </row>
    <row r="5" spans="1:16" x14ac:dyDescent="0.2">
      <c r="A5" s="37" t="s">
        <v>776</v>
      </c>
      <c r="B5" s="38"/>
      <c r="C5" s="38"/>
      <c r="D5" s="38"/>
      <c r="E5" s="38"/>
      <c r="F5" s="38"/>
      <c r="G5" s="38"/>
      <c r="H5" s="38"/>
      <c r="I5" s="38"/>
      <c r="J5" s="38"/>
      <c r="K5" s="38"/>
      <c r="L5" s="38"/>
      <c r="M5" s="38"/>
      <c r="N5" s="38"/>
      <c r="O5" s="38"/>
      <c r="P5" s="39"/>
    </row>
    <row r="6" spans="1:16" x14ac:dyDescent="0.2">
      <c r="A6" s="37" t="s">
        <v>777</v>
      </c>
      <c r="B6" s="38"/>
      <c r="C6" s="38"/>
      <c r="D6" s="38"/>
      <c r="E6" s="38"/>
      <c r="F6" s="38"/>
      <c r="G6" s="38"/>
      <c r="H6" s="38"/>
      <c r="I6" s="38"/>
      <c r="J6" s="38"/>
      <c r="K6" s="38"/>
      <c r="L6" s="38"/>
      <c r="M6" s="38"/>
      <c r="N6" s="38"/>
      <c r="O6" s="38"/>
      <c r="P6" s="39"/>
    </row>
    <row r="7" spans="1:16" x14ac:dyDescent="0.2">
      <c r="A7" s="40"/>
      <c r="B7" s="41"/>
      <c r="C7" s="41"/>
      <c r="D7" s="41"/>
      <c r="E7" s="41"/>
      <c r="F7" s="41"/>
      <c r="G7" s="41"/>
      <c r="H7" s="41"/>
      <c r="I7" s="41"/>
      <c r="J7" s="41"/>
      <c r="K7" s="41"/>
      <c r="L7" s="41"/>
      <c r="M7" s="41"/>
      <c r="N7" s="41"/>
      <c r="O7" s="41"/>
      <c r="P7" s="42"/>
    </row>
    <row r="8" spans="1:16" x14ac:dyDescent="0.2">
      <c r="A8" s="178"/>
      <c r="B8" s="179"/>
      <c r="C8" s="179"/>
      <c r="D8" s="179"/>
      <c r="E8" s="179"/>
      <c r="F8" s="179"/>
      <c r="G8" s="179"/>
      <c r="H8" s="179"/>
      <c r="I8" s="179"/>
      <c r="J8" s="179"/>
      <c r="K8" s="179"/>
      <c r="L8" s="179"/>
      <c r="M8" s="179"/>
      <c r="N8" s="179"/>
      <c r="O8" s="179"/>
      <c r="P8" s="180"/>
    </row>
    <row r="9" spans="1:16" x14ac:dyDescent="0.2">
      <c r="A9" s="181"/>
      <c r="B9" s="126" t="s">
        <v>1890</v>
      </c>
      <c r="C9" s="127"/>
      <c r="D9" s="127"/>
      <c r="E9" s="127"/>
      <c r="F9" s="127"/>
      <c r="G9" s="128"/>
      <c r="H9" s="182"/>
      <c r="I9" s="182"/>
      <c r="J9" s="182"/>
      <c r="K9" s="182"/>
      <c r="L9" s="182"/>
      <c r="M9" s="182"/>
      <c r="N9" s="182"/>
      <c r="O9" s="182"/>
      <c r="P9" s="183"/>
    </row>
    <row r="10" spans="1:16" x14ac:dyDescent="0.2">
      <c r="A10" s="43"/>
      <c r="B10" s="44" t="s">
        <v>778</v>
      </c>
      <c r="C10" s="184"/>
      <c r="D10" s="45"/>
      <c r="E10" s="45"/>
      <c r="F10" s="45"/>
      <c r="G10" s="185"/>
      <c r="H10" s="182"/>
      <c r="I10" s="182"/>
      <c r="J10" s="182"/>
      <c r="K10" s="46" t="s">
        <v>779</v>
      </c>
      <c r="L10" s="47"/>
      <c r="M10" s="47"/>
      <c r="N10" s="47"/>
      <c r="O10" s="48"/>
      <c r="P10" s="183"/>
    </row>
    <row r="11" spans="1:16" ht="63.75" x14ac:dyDescent="0.2">
      <c r="A11" s="43"/>
      <c r="B11" s="186" t="s">
        <v>780</v>
      </c>
      <c r="C11" s="187" t="s">
        <v>781</v>
      </c>
      <c r="D11" s="187" t="s">
        <v>782</v>
      </c>
      <c r="E11" s="187" t="s">
        <v>646</v>
      </c>
      <c r="F11" s="187" t="s">
        <v>783</v>
      </c>
      <c r="G11" s="188" t="s">
        <v>784</v>
      </c>
      <c r="H11" s="182"/>
      <c r="I11" s="182"/>
      <c r="J11" s="182"/>
      <c r="K11" s="49" t="s">
        <v>785</v>
      </c>
      <c r="L11" s="189"/>
      <c r="M11" s="190" t="s">
        <v>786</v>
      </c>
      <c r="N11" s="190" t="s">
        <v>787</v>
      </c>
      <c r="O11" s="191" t="s">
        <v>788</v>
      </c>
      <c r="P11" s="183"/>
    </row>
    <row r="12" spans="1:16" x14ac:dyDescent="0.2">
      <c r="A12" s="225"/>
      <c r="B12" s="50">
        <f>COUNTIF('Check Point Test Cases'!J:J,"Pass")</f>
        <v>0</v>
      </c>
      <c r="C12" s="50">
        <f>COUNTIF('Check Point Test Cases'!J:J,"Fail")</f>
        <v>0</v>
      </c>
      <c r="D12" s="50">
        <f>COUNTIF('Check Point Test Cases'!J:J,"Info")</f>
        <v>0</v>
      </c>
      <c r="E12" s="50">
        <f>COUNTIF('Check Point Test Cases'!J:J,"N/A")</f>
        <v>0</v>
      </c>
      <c r="F12" s="50">
        <f>B12+C12</f>
        <v>0</v>
      </c>
      <c r="G12" s="51">
        <f>D24/100</f>
        <v>0</v>
      </c>
      <c r="H12" s="182"/>
      <c r="I12" s="182"/>
      <c r="J12" s="182"/>
      <c r="K12" s="52" t="s">
        <v>789</v>
      </c>
      <c r="L12" s="53"/>
      <c r="M12" s="54">
        <f>COUNTA('Check Point Test Cases'!J3:J121)</f>
        <v>0</v>
      </c>
      <c r="N12" s="54">
        <f>O12-M12</f>
        <v>93</v>
      </c>
      <c r="O12" s="55">
        <f>COUNTA('Check Point Test Cases'!A3:A121)</f>
        <v>93</v>
      </c>
      <c r="P12" s="183"/>
    </row>
    <row r="13" spans="1:16" x14ac:dyDescent="0.2">
      <c r="A13" s="226"/>
      <c r="B13" s="182"/>
      <c r="C13" s="182"/>
      <c r="D13" s="182"/>
      <c r="E13" s="182"/>
      <c r="F13" s="182"/>
      <c r="G13" s="182"/>
      <c r="H13" s="182"/>
      <c r="I13" s="182"/>
      <c r="J13" s="182"/>
      <c r="K13" s="182"/>
      <c r="L13" s="182"/>
      <c r="M13" s="182"/>
      <c r="N13" s="182"/>
      <c r="O13" s="182"/>
      <c r="P13" s="183"/>
    </row>
    <row r="14" spans="1:16" x14ac:dyDescent="0.2">
      <c r="A14" s="227"/>
      <c r="B14" s="44" t="s">
        <v>790</v>
      </c>
      <c r="C14" s="45"/>
      <c r="D14" s="45"/>
      <c r="E14" s="45"/>
      <c r="F14" s="45"/>
      <c r="G14" s="56"/>
      <c r="H14" s="182"/>
      <c r="I14" s="182"/>
      <c r="J14" s="182"/>
      <c r="K14" s="182"/>
      <c r="L14" s="182"/>
      <c r="M14" s="182"/>
      <c r="N14" s="182"/>
      <c r="O14" s="129"/>
      <c r="P14" s="183"/>
    </row>
    <row r="15" spans="1:16" x14ac:dyDescent="0.2">
      <c r="A15" s="57"/>
      <c r="B15" s="192" t="s">
        <v>791</v>
      </c>
      <c r="C15" s="192" t="s">
        <v>0</v>
      </c>
      <c r="D15" s="192" t="s">
        <v>644</v>
      </c>
      <c r="E15" s="192" t="s">
        <v>645</v>
      </c>
      <c r="F15" s="192" t="s">
        <v>646</v>
      </c>
      <c r="G15" s="192" t="s">
        <v>792</v>
      </c>
      <c r="H15" s="193" t="s">
        <v>793</v>
      </c>
      <c r="I15" s="193" t="s">
        <v>794</v>
      </c>
      <c r="J15" s="182"/>
      <c r="K15" s="182"/>
      <c r="L15" s="182"/>
      <c r="M15" s="182"/>
      <c r="N15" s="182"/>
      <c r="O15" s="130"/>
      <c r="P15" s="183"/>
    </row>
    <row r="16" spans="1:16" x14ac:dyDescent="0.2">
      <c r="A16" s="57"/>
      <c r="B16" s="58">
        <v>8</v>
      </c>
      <c r="C16" s="58">
        <f>COUNTIF('Check Point Test Cases'!AA:AA,B16)</f>
        <v>0</v>
      </c>
      <c r="D16" s="58">
        <f>COUNTIFS('Check Point Test Cases'!AA:AA,B16,'Check Point Test Cases'!$J:$J,$D$15)</f>
        <v>0</v>
      </c>
      <c r="E16" s="58">
        <f>COUNTIFS('Check Point Test Cases'!AA:AA,B16,'Check Point Test Cases'!$J:$J,$E$15)</f>
        <v>0</v>
      </c>
      <c r="F16" s="58">
        <f>COUNTIFS('Check Point Test Cases'!AA:AA,B16,'Check Point Test Cases'!$J:$J,$F$15)</f>
        <v>0</v>
      </c>
      <c r="G16" s="59">
        <v>1500</v>
      </c>
      <c r="H16" s="182">
        <f>(C16-F16)*(G16)</f>
        <v>0</v>
      </c>
      <c r="I16" s="182">
        <f t="shared" ref="I16:I23" si="0">D16*G16</f>
        <v>0</v>
      </c>
      <c r="J16" s="182"/>
      <c r="K16" s="182"/>
      <c r="L16" s="182"/>
      <c r="M16" s="182"/>
      <c r="N16" s="182"/>
      <c r="O16" s="130"/>
      <c r="P16" s="183"/>
    </row>
    <row r="17" spans="1:16" x14ac:dyDescent="0.2">
      <c r="A17" s="181"/>
      <c r="B17" s="58">
        <v>7</v>
      </c>
      <c r="C17" s="58">
        <f>COUNTIF('Check Point Test Cases'!AA:AA,B17)</f>
        <v>0</v>
      </c>
      <c r="D17" s="58">
        <f>COUNTIFS('Check Point Test Cases'!AA:AA,B17,'Check Point Test Cases'!$J:$J,$D$15)</f>
        <v>0</v>
      </c>
      <c r="E17" s="58">
        <f>COUNTIFS('Check Point Test Cases'!AA:AA,B17,'Check Point Test Cases'!$J:$J,$E$15)</f>
        <v>0</v>
      </c>
      <c r="F17" s="58">
        <f>COUNTIFS('Check Point Test Cases'!AA:AA,B17,'Check Point Test Cases'!$J:$J,$F$15)</f>
        <v>0</v>
      </c>
      <c r="G17" s="59">
        <v>750</v>
      </c>
      <c r="H17" s="182">
        <f t="shared" ref="H17:H23" si="1">(C17-F17)*(G17)</f>
        <v>0</v>
      </c>
      <c r="I17" s="182">
        <f t="shared" si="0"/>
        <v>0</v>
      </c>
      <c r="J17" s="182"/>
      <c r="K17" s="182"/>
      <c r="L17" s="182"/>
      <c r="M17" s="182"/>
      <c r="N17" s="182"/>
      <c r="O17" s="130"/>
      <c r="P17" s="183"/>
    </row>
    <row r="18" spans="1:16" x14ac:dyDescent="0.2">
      <c r="A18" s="181"/>
      <c r="B18" s="58">
        <v>6</v>
      </c>
      <c r="C18" s="58">
        <f>COUNTIF('Check Point Test Cases'!AA:AA,B18)</f>
        <v>12</v>
      </c>
      <c r="D18" s="58">
        <f>COUNTIFS('Check Point Test Cases'!AA:AA,B18,'Check Point Test Cases'!$J:$J,$D$15)</f>
        <v>0</v>
      </c>
      <c r="E18" s="58">
        <f>COUNTIFS('Check Point Test Cases'!AA:AA,B18,'Check Point Test Cases'!$J:$J,$E$15)</f>
        <v>0</v>
      </c>
      <c r="F18" s="58">
        <f>COUNTIFS('Check Point Test Cases'!AA:AA,B18,'Check Point Test Cases'!$J:$J,$F$15)</f>
        <v>0</v>
      </c>
      <c r="G18" s="59">
        <v>100</v>
      </c>
      <c r="H18" s="182">
        <f t="shared" si="1"/>
        <v>1200</v>
      </c>
      <c r="I18" s="182">
        <f t="shared" si="0"/>
        <v>0</v>
      </c>
      <c r="J18" s="182"/>
      <c r="K18" s="182"/>
      <c r="L18" s="182"/>
      <c r="M18" s="182"/>
      <c r="N18" s="182"/>
      <c r="O18" s="130"/>
      <c r="P18" s="183"/>
    </row>
    <row r="19" spans="1:16" x14ac:dyDescent="0.2">
      <c r="A19" s="181"/>
      <c r="B19" s="58">
        <v>5</v>
      </c>
      <c r="C19" s="58">
        <f>COUNTIF('Check Point Test Cases'!AA:AA,B19)</f>
        <v>26</v>
      </c>
      <c r="D19" s="58">
        <f>COUNTIFS('Check Point Test Cases'!AA:AA,B19,'Check Point Test Cases'!$J:$J,$D$15)</f>
        <v>0</v>
      </c>
      <c r="E19" s="58">
        <f>COUNTIFS('Check Point Test Cases'!AA:AA,B19,'Check Point Test Cases'!$J:$J,$E$15)</f>
        <v>0</v>
      </c>
      <c r="F19" s="58">
        <f>COUNTIFS('Check Point Test Cases'!AA:AA,B19,'Check Point Test Cases'!$J:$J,$F$15)</f>
        <v>0</v>
      </c>
      <c r="G19" s="59">
        <v>50</v>
      </c>
      <c r="H19" s="182">
        <f t="shared" si="1"/>
        <v>1300</v>
      </c>
      <c r="I19" s="182">
        <f t="shared" si="0"/>
        <v>0</v>
      </c>
      <c r="J19" s="182"/>
      <c r="K19" s="182"/>
      <c r="L19" s="182"/>
      <c r="M19" s="182"/>
      <c r="N19" s="182"/>
      <c r="O19" s="130"/>
      <c r="P19" s="183"/>
    </row>
    <row r="20" spans="1:16" x14ac:dyDescent="0.2">
      <c r="A20" s="181"/>
      <c r="B20" s="58">
        <v>4</v>
      </c>
      <c r="C20" s="58">
        <f>COUNTIF('Check Point Test Cases'!AA:AA,B20)</f>
        <v>32</v>
      </c>
      <c r="D20" s="58">
        <f>COUNTIFS('Check Point Test Cases'!AA:AA,B20,'Check Point Test Cases'!$J:$J,$D$15)</f>
        <v>0</v>
      </c>
      <c r="E20" s="58">
        <f>COUNTIFS('Check Point Test Cases'!AA:AA,B20,'Check Point Test Cases'!$J:$J,$E$15)</f>
        <v>0</v>
      </c>
      <c r="F20" s="58">
        <f>COUNTIFS('Check Point Test Cases'!AA:AA,B20,'Check Point Test Cases'!$J:$J,$F$15)</f>
        <v>0</v>
      </c>
      <c r="G20" s="59">
        <v>10</v>
      </c>
      <c r="H20" s="182">
        <f t="shared" si="1"/>
        <v>320</v>
      </c>
      <c r="I20" s="182">
        <f t="shared" si="0"/>
        <v>0</v>
      </c>
      <c r="J20" s="182"/>
      <c r="K20" s="182"/>
      <c r="L20" s="182"/>
      <c r="M20" s="182"/>
      <c r="N20" s="182"/>
      <c r="O20" s="130"/>
      <c r="P20" s="183"/>
    </row>
    <row r="21" spans="1:16" x14ac:dyDescent="0.2">
      <c r="A21" s="181"/>
      <c r="B21" s="58">
        <v>3</v>
      </c>
      <c r="C21" s="58">
        <f>COUNTIF('Check Point Test Cases'!AA:AA,B21)</f>
        <v>5</v>
      </c>
      <c r="D21" s="58">
        <f>COUNTIFS('Check Point Test Cases'!AA:AA,B21,'Check Point Test Cases'!$J:$J,$D$15)</f>
        <v>0</v>
      </c>
      <c r="E21" s="58">
        <f>COUNTIFS('Check Point Test Cases'!AA:AA,B21,'Check Point Test Cases'!$J:$J,$E$15)</f>
        <v>0</v>
      </c>
      <c r="F21" s="58">
        <f>COUNTIFS('Check Point Test Cases'!AA:AA,B21,'Check Point Test Cases'!$J:$J,$F$15)</f>
        <v>0</v>
      </c>
      <c r="G21" s="59">
        <v>5</v>
      </c>
      <c r="H21" s="182">
        <f t="shared" si="1"/>
        <v>25</v>
      </c>
      <c r="I21" s="182">
        <f t="shared" si="0"/>
        <v>0</v>
      </c>
      <c r="J21" s="182"/>
      <c r="K21" s="182"/>
      <c r="L21" s="182"/>
      <c r="M21" s="182"/>
      <c r="N21" s="182"/>
      <c r="O21" s="182"/>
      <c r="P21" s="183"/>
    </row>
    <row r="22" spans="1:16" x14ac:dyDescent="0.2">
      <c r="A22" s="181"/>
      <c r="B22" s="58">
        <v>2</v>
      </c>
      <c r="C22" s="58">
        <f>COUNTIF('Check Point Test Cases'!AA:AA,B22)</f>
        <v>1</v>
      </c>
      <c r="D22" s="58">
        <f>COUNTIFS('Check Point Test Cases'!AA:AA,B22,'Check Point Test Cases'!$J:$J,$D$15)</f>
        <v>0</v>
      </c>
      <c r="E22" s="58">
        <f>COUNTIFS('Check Point Test Cases'!AA:AA,B22,'Check Point Test Cases'!$J:$J,$E$15)</f>
        <v>0</v>
      </c>
      <c r="F22" s="58">
        <f>COUNTIFS('Check Point Test Cases'!AA:AA,B22,'Check Point Test Cases'!$J:$J,$F$15)</f>
        <v>0</v>
      </c>
      <c r="G22" s="59">
        <v>2</v>
      </c>
      <c r="H22" s="182">
        <f t="shared" si="1"/>
        <v>2</v>
      </c>
      <c r="I22" s="182">
        <f t="shared" si="0"/>
        <v>0</v>
      </c>
      <c r="J22" s="182"/>
      <c r="K22" s="182"/>
      <c r="L22" s="182"/>
      <c r="M22" s="182"/>
      <c r="N22" s="182"/>
      <c r="O22" s="182"/>
      <c r="P22" s="183"/>
    </row>
    <row r="23" spans="1:16" x14ac:dyDescent="0.2">
      <c r="A23" s="181"/>
      <c r="B23" s="58">
        <v>1</v>
      </c>
      <c r="C23" s="58">
        <f>COUNTIF('Check Point Test Cases'!AA:AA,B23)</f>
        <v>4</v>
      </c>
      <c r="D23" s="58">
        <f>COUNTIFS('Check Point Test Cases'!AA:AA,B23,'Check Point Test Cases'!$J:$J,$D$15)</f>
        <v>0</v>
      </c>
      <c r="E23" s="58">
        <f>COUNTIFS('Check Point Test Cases'!AA:AA,B23,'Check Point Test Cases'!$J:$J,$E$15)</f>
        <v>0</v>
      </c>
      <c r="F23" s="58">
        <f>COUNTIFS('Check Point Test Cases'!AA:AA,B23,'Check Point Test Cases'!$J:$J,$F$15)</f>
        <v>0</v>
      </c>
      <c r="G23" s="59">
        <v>1</v>
      </c>
      <c r="H23" s="182">
        <f t="shared" si="1"/>
        <v>4</v>
      </c>
      <c r="I23" s="182">
        <f t="shared" si="0"/>
        <v>0</v>
      </c>
      <c r="J23" s="182"/>
      <c r="K23" s="182"/>
      <c r="L23" s="182"/>
      <c r="M23" s="182"/>
      <c r="N23" s="182"/>
      <c r="O23" s="182"/>
      <c r="P23" s="183"/>
    </row>
    <row r="24" spans="1:16" hidden="1" x14ac:dyDescent="0.2">
      <c r="A24" s="181"/>
      <c r="B24" s="60" t="s">
        <v>795</v>
      </c>
      <c r="C24" s="61"/>
      <c r="D24" s="62">
        <f>SUM(I16:I23)/SUM(H16:H23)*100</f>
        <v>0</v>
      </c>
      <c r="E24" s="58"/>
      <c r="F24" s="194"/>
      <c r="G24" s="194"/>
      <c r="H24" s="194"/>
      <c r="I24" s="194"/>
      <c r="J24" s="194"/>
      <c r="K24" s="194"/>
      <c r="L24" s="194"/>
      <c r="M24" s="194"/>
      <c r="N24" s="194"/>
      <c r="O24" s="194"/>
      <c r="P24" s="183"/>
    </row>
    <row r="25" spans="1:16" x14ac:dyDescent="0.2">
      <c r="A25" s="195"/>
      <c r="B25" s="194"/>
      <c r="C25" s="194"/>
      <c r="D25" s="194"/>
      <c r="E25" s="194"/>
      <c r="F25" s="194"/>
      <c r="G25" s="194"/>
      <c r="H25" s="194"/>
      <c r="I25" s="194"/>
      <c r="J25" s="194"/>
      <c r="K25" s="194"/>
      <c r="L25" s="194"/>
      <c r="M25" s="194"/>
      <c r="N25" s="194"/>
      <c r="O25" s="194"/>
      <c r="P25" s="196"/>
    </row>
  </sheetData>
  <mergeCells count="1">
    <mergeCell ref="A12:A14"/>
  </mergeCells>
  <conditionalFormatting sqref="D12">
    <cfRule type="cellIs" dxfId="11" priority="1" stopIfTrue="1" operator="greaterThan">
      <formula>0</formula>
    </cfRule>
  </conditionalFormatting>
  <conditionalFormatting sqref="N12">
    <cfRule type="cellIs" dxfId="10" priority="2" stopIfTrue="1" operator="greaterThan">
      <formula>0</formula>
    </cfRule>
    <cfRule type="cellIs" dxfId="9" priority="3"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7C249-3CDE-4645-A818-056193AC04AB}">
  <dimension ref="A1:Y54"/>
  <sheetViews>
    <sheetView zoomScaleNormal="100" workbookViewId="0">
      <selection activeCell="A3" sqref="A3:N3"/>
    </sheetView>
  </sheetViews>
  <sheetFormatPr defaultColWidth="0" defaultRowHeight="0" customHeight="1" zeroHeight="1" x14ac:dyDescent="0.2"/>
  <cols>
    <col min="1" max="13" width="11.42578125" style="161" customWidth="1"/>
    <col min="14" max="14" width="9.140625" style="161" customWidth="1"/>
    <col min="15" max="15" width="2" style="197" customWidth="1"/>
    <col min="16" max="25" width="0" style="197" hidden="1" customWidth="1"/>
    <col min="26" max="16384" width="11.42578125" style="197" hidden="1"/>
  </cols>
  <sheetData>
    <row r="1" spans="1:14" ht="12.75" x14ac:dyDescent="0.2">
      <c r="A1" s="63" t="s">
        <v>796</v>
      </c>
      <c r="B1" s="64"/>
      <c r="C1" s="64"/>
      <c r="D1" s="64"/>
      <c r="E1" s="64"/>
      <c r="F1" s="64"/>
      <c r="G1" s="64"/>
      <c r="H1" s="64"/>
      <c r="I1" s="64"/>
      <c r="J1" s="64"/>
      <c r="K1" s="64"/>
      <c r="L1" s="64"/>
      <c r="M1" s="64"/>
      <c r="N1" s="65"/>
    </row>
    <row r="2" spans="1:14" ht="12.75" customHeight="1" x14ac:dyDescent="0.2">
      <c r="A2" s="66" t="s">
        <v>797</v>
      </c>
      <c r="B2" s="67"/>
      <c r="C2" s="67"/>
      <c r="D2" s="67"/>
      <c r="E2" s="67"/>
      <c r="F2" s="67"/>
      <c r="G2" s="67"/>
      <c r="H2" s="67"/>
      <c r="I2" s="67"/>
      <c r="J2" s="67"/>
      <c r="K2" s="67"/>
      <c r="L2" s="67"/>
      <c r="M2" s="67"/>
      <c r="N2" s="68"/>
    </row>
    <row r="3" spans="1:14" s="69" customFormat="1" ht="193.5" customHeight="1" x14ac:dyDescent="0.2">
      <c r="A3" s="246" t="s">
        <v>2272</v>
      </c>
      <c r="B3" s="247"/>
      <c r="C3" s="247"/>
      <c r="D3" s="247"/>
      <c r="E3" s="247"/>
      <c r="F3" s="247"/>
      <c r="G3" s="247"/>
      <c r="H3" s="247"/>
      <c r="I3" s="247"/>
      <c r="J3" s="247"/>
      <c r="K3" s="247"/>
      <c r="L3" s="247"/>
      <c r="M3" s="247"/>
      <c r="N3" s="248"/>
    </row>
    <row r="4" spans="1:14" s="69" customFormat="1" ht="12.75" x14ac:dyDescent="0.2">
      <c r="A4" s="70"/>
      <c r="B4" s="70"/>
      <c r="C4" s="70"/>
      <c r="D4" s="70"/>
      <c r="E4" s="70"/>
      <c r="F4" s="70"/>
      <c r="G4" s="70"/>
      <c r="H4" s="70"/>
      <c r="I4" s="70"/>
      <c r="J4" s="70"/>
      <c r="K4" s="70"/>
      <c r="L4" s="70"/>
      <c r="M4" s="70"/>
      <c r="N4" s="70"/>
    </row>
    <row r="5" spans="1:14" s="69" customFormat="1" ht="12.75" customHeight="1" x14ac:dyDescent="0.2">
      <c r="A5" s="71" t="s">
        <v>798</v>
      </c>
      <c r="B5" s="72"/>
      <c r="C5" s="72"/>
      <c r="D5" s="72"/>
      <c r="E5" s="72"/>
      <c r="F5" s="72"/>
      <c r="G5" s="72"/>
      <c r="H5" s="72"/>
      <c r="I5" s="72"/>
      <c r="J5" s="72"/>
      <c r="K5" s="72"/>
      <c r="L5" s="72"/>
      <c r="M5" s="72"/>
      <c r="N5" s="73"/>
    </row>
    <row r="6" spans="1:14" s="69" customFormat="1" ht="12.75" customHeight="1" x14ac:dyDescent="0.2">
      <c r="A6" s="74" t="s">
        <v>799</v>
      </c>
      <c r="B6" s="75"/>
      <c r="C6" s="76"/>
      <c r="D6" s="77" t="s">
        <v>800</v>
      </c>
      <c r="E6" s="78"/>
      <c r="F6" s="78"/>
      <c r="G6" s="78"/>
      <c r="H6" s="78"/>
      <c r="I6" s="78"/>
      <c r="J6" s="78"/>
      <c r="K6" s="78"/>
      <c r="L6" s="78"/>
      <c r="M6" s="78"/>
      <c r="N6" s="79"/>
    </row>
    <row r="7" spans="1:14" s="69" customFormat="1" ht="12.75" x14ac:dyDescent="0.2">
      <c r="A7" s="80"/>
      <c r="B7" s="81"/>
      <c r="C7" s="82"/>
      <c r="D7" s="83" t="s">
        <v>801</v>
      </c>
      <c r="E7" s="84"/>
      <c r="F7" s="84"/>
      <c r="G7" s="84"/>
      <c r="H7" s="84"/>
      <c r="I7" s="84"/>
      <c r="J7" s="84"/>
      <c r="K7" s="84"/>
      <c r="L7" s="84"/>
      <c r="M7" s="84"/>
      <c r="N7" s="85"/>
    </row>
    <row r="8" spans="1:14" s="69" customFormat="1" ht="12.75" customHeight="1" x14ac:dyDescent="0.2">
      <c r="A8" s="86" t="s">
        <v>802</v>
      </c>
      <c r="B8" s="87"/>
      <c r="C8" s="88"/>
      <c r="D8" s="89" t="s">
        <v>803</v>
      </c>
      <c r="E8" s="90"/>
      <c r="F8" s="90"/>
      <c r="G8" s="90"/>
      <c r="H8" s="90"/>
      <c r="I8" s="90"/>
      <c r="J8" s="90"/>
      <c r="K8" s="90"/>
      <c r="L8" s="90"/>
      <c r="M8" s="90"/>
      <c r="N8" s="91"/>
    </row>
    <row r="9" spans="1:14" ht="12.75" customHeight="1" x14ac:dyDescent="0.2">
      <c r="A9" s="74" t="s">
        <v>804</v>
      </c>
      <c r="B9" s="75"/>
      <c r="C9" s="76"/>
      <c r="D9" s="77" t="s">
        <v>805</v>
      </c>
      <c r="E9" s="78"/>
      <c r="F9" s="78"/>
      <c r="G9" s="78"/>
      <c r="H9" s="78"/>
      <c r="I9" s="78"/>
      <c r="J9" s="78"/>
      <c r="K9" s="78"/>
      <c r="L9" s="78"/>
      <c r="M9" s="78"/>
      <c r="N9" s="79"/>
    </row>
    <row r="10" spans="1:14" s="69" customFormat="1" ht="12.75" customHeight="1" x14ac:dyDescent="0.2">
      <c r="A10" s="74" t="s">
        <v>806</v>
      </c>
      <c r="B10" s="75"/>
      <c r="C10" s="76"/>
      <c r="D10" s="249" t="s">
        <v>807</v>
      </c>
      <c r="E10" s="250"/>
      <c r="F10" s="250"/>
      <c r="G10" s="250"/>
      <c r="H10" s="250"/>
      <c r="I10" s="250"/>
      <c r="J10" s="250"/>
      <c r="K10" s="250"/>
      <c r="L10" s="250"/>
      <c r="M10" s="250"/>
      <c r="N10" s="251"/>
    </row>
    <row r="11" spans="1:14" s="69" customFormat="1" ht="12.75" x14ac:dyDescent="0.2">
      <c r="A11" s="92"/>
      <c r="B11" s="93"/>
      <c r="C11" s="94"/>
      <c r="D11" s="252"/>
      <c r="E11" s="253"/>
      <c r="F11" s="253"/>
      <c r="G11" s="253"/>
      <c r="H11" s="253"/>
      <c r="I11" s="253"/>
      <c r="J11" s="253"/>
      <c r="K11" s="253"/>
      <c r="L11" s="253"/>
      <c r="M11" s="253"/>
      <c r="N11" s="254"/>
    </row>
    <row r="12" spans="1:14" s="69" customFormat="1" ht="12.75" customHeight="1" x14ac:dyDescent="0.2">
      <c r="A12" s="95" t="s">
        <v>808</v>
      </c>
      <c r="B12" s="96"/>
      <c r="C12" s="97"/>
      <c r="D12" s="98" t="s">
        <v>809</v>
      </c>
      <c r="E12" s="99"/>
      <c r="F12" s="99"/>
      <c r="G12" s="99"/>
      <c r="H12" s="99"/>
      <c r="I12" s="99"/>
      <c r="J12" s="99"/>
      <c r="K12" s="99"/>
      <c r="L12" s="99"/>
      <c r="M12" s="99"/>
      <c r="N12" s="100"/>
    </row>
    <row r="13" spans="1:14" ht="12.75" customHeight="1" x14ac:dyDescent="0.2">
      <c r="A13" s="92" t="s">
        <v>810</v>
      </c>
      <c r="B13" s="93"/>
      <c r="C13" s="94"/>
      <c r="D13" s="101" t="s">
        <v>811</v>
      </c>
      <c r="E13" s="102"/>
      <c r="F13" s="102"/>
      <c r="G13" s="102"/>
      <c r="H13" s="102"/>
      <c r="I13" s="102"/>
      <c r="J13" s="102"/>
      <c r="K13" s="102"/>
      <c r="L13" s="102"/>
      <c r="M13" s="102"/>
      <c r="N13" s="103"/>
    </row>
    <row r="14" spans="1:14" ht="12.75" x14ac:dyDescent="0.2">
      <c r="A14" s="80"/>
      <c r="B14" s="81"/>
      <c r="C14" s="82"/>
      <c r="D14" s="83" t="s">
        <v>812</v>
      </c>
      <c r="E14" s="84"/>
      <c r="F14" s="84"/>
      <c r="G14" s="84"/>
      <c r="H14" s="84"/>
      <c r="I14" s="84"/>
      <c r="J14" s="84"/>
      <c r="K14" s="84"/>
      <c r="L14" s="84"/>
      <c r="M14" s="84"/>
      <c r="N14" s="85"/>
    </row>
    <row r="15" spans="1:14" ht="12.75" customHeight="1" x14ac:dyDescent="0.2">
      <c r="A15" s="74" t="s">
        <v>813</v>
      </c>
      <c r="B15" s="75"/>
      <c r="C15" s="76"/>
      <c r="D15" s="77" t="s">
        <v>814</v>
      </c>
      <c r="E15" s="78"/>
      <c r="F15" s="78"/>
      <c r="G15" s="78"/>
      <c r="H15" s="78"/>
      <c r="I15" s="78"/>
      <c r="J15" s="78"/>
      <c r="K15" s="78"/>
      <c r="L15" s="78"/>
      <c r="M15" s="78"/>
      <c r="N15" s="79"/>
    </row>
    <row r="16" spans="1:14" ht="12.75" x14ac:dyDescent="0.2">
      <c r="A16" s="80"/>
      <c r="B16" s="81"/>
      <c r="C16" s="82"/>
      <c r="D16" s="83" t="s">
        <v>815</v>
      </c>
      <c r="E16" s="84"/>
      <c r="F16" s="84"/>
      <c r="G16" s="84"/>
      <c r="H16" s="84"/>
      <c r="I16" s="84"/>
      <c r="J16" s="84"/>
      <c r="K16" s="84"/>
      <c r="L16" s="84"/>
      <c r="M16" s="84"/>
      <c r="N16" s="85"/>
    </row>
    <row r="17" spans="1:14" ht="12.75" customHeight="1" x14ac:dyDescent="0.2">
      <c r="A17" s="86" t="s">
        <v>816</v>
      </c>
      <c r="B17" s="87"/>
      <c r="C17" s="88"/>
      <c r="D17" s="89" t="s">
        <v>817</v>
      </c>
      <c r="E17" s="90"/>
      <c r="F17" s="90"/>
      <c r="G17" s="90"/>
      <c r="H17" s="90"/>
      <c r="I17" s="90"/>
      <c r="J17" s="90"/>
      <c r="K17" s="90"/>
      <c r="L17" s="90"/>
      <c r="M17" s="90"/>
      <c r="N17" s="91"/>
    </row>
    <row r="18" spans="1:14" ht="12.75" customHeight="1" x14ac:dyDescent="0.2">
      <c r="A18" s="74" t="s">
        <v>818</v>
      </c>
      <c r="B18" s="75"/>
      <c r="C18" s="76"/>
      <c r="D18" s="77" t="s">
        <v>819</v>
      </c>
      <c r="E18" s="78"/>
      <c r="F18" s="78"/>
      <c r="G18" s="78"/>
      <c r="H18" s="78"/>
      <c r="I18" s="78"/>
      <c r="J18" s="78"/>
      <c r="K18" s="78"/>
      <c r="L18" s="78"/>
      <c r="M18" s="78"/>
      <c r="N18" s="79"/>
    </row>
    <row r="19" spans="1:14" ht="12.75" x14ac:dyDescent="0.2">
      <c r="A19" s="80"/>
      <c r="B19" s="81"/>
      <c r="C19" s="82"/>
      <c r="D19" s="83" t="s">
        <v>820</v>
      </c>
      <c r="E19" s="84"/>
      <c r="F19" s="84"/>
      <c r="G19" s="84"/>
      <c r="H19" s="84"/>
      <c r="I19" s="84"/>
      <c r="J19" s="84"/>
      <c r="K19" s="84"/>
      <c r="L19" s="84"/>
      <c r="M19" s="84"/>
      <c r="N19" s="85"/>
    </row>
    <row r="20" spans="1:14" ht="12.75" customHeight="1" x14ac:dyDescent="0.2">
      <c r="A20" s="74" t="s">
        <v>821</v>
      </c>
      <c r="B20" s="75"/>
      <c r="C20" s="76"/>
      <c r="D20" s="77" t="s">
        <v>822</v>
      </c>
      <c r="E20" s="78"/>
      <c r="F20" s="78"/>
      <c r="G20" s="78"/>
      <c r="H20" s="78"/>
      <c r="I20" s="78"/>
      <c r="J20" s="78"/>
      <c r="K20" s="78"/>
      <c r="L20" s="78"/>
      <c r="M20" s="78"/>
      <c r="N20" s="79"/>
    </row>
    <row r="21" spans="1:14" ht="12.75" x14ac:dyDescent="0.2">
      <c r="A21" s="92"/>
      <c r="B21" s="93"/>
      <c r="C21" s="94"/>
      <c r="D21" s="101" t="s">
        <v>823</v>
      </c>
      <c r="E21" s="102"/>
      <c r="F21" s="102"/>
      <c r="G21" s="102"/>
      <c r="H21" s="102"/>
      <c r="I21" s="102"/>
      <c r="J21" s="102"/>
      <c r="K21" s="102"/>
      <c r="L21" s="102"/>
      <c r="M21" s="102"/>
      <c r="N21" s="103"/>
    </row>
    <row r="22" spans="1:14" ht="12.75" x14ac:dyDescent="0.2">
      <c r="A22" s="92"/>
      <c r="B22" s="93"/>
      <c r="C22" s="94"/>
      <c r="D22" s="101" t="s">
        <v>824</v>
      </c>
      <c r="E22" s="102"/>
      <c r="F22" s="102"/>
      <c r="G22" s="102"/>
      <c r="H22" s="102"/>
      <c r="I22" s="102"/>
      <c r="J22" s="102"/>
      <c r="K22" s="102"/>
      <c r="L22" s="102"/>
      <c r="M22" s="102"/>
      <c r="N22" s="103"/>
    </row>
    <row r="23" spans="1:14" ht="12.75" x14ac:dyDescent="0.2">
      <c r="A23" s="92"/>
      <c r="B23" s="93"/>
      <c r="C23" s="94"/>
      <c r="D23" s="101" t="s">
        <v>825</v>
      </c>
      <c r="E23" s="102"/>
      <c r="F23" s="102"/>
      <c r="G23" s="102"/>
      <c r="H23" s="102"/>
      <c r="I23" s="102"/>
      <c r="J23" s="102"/>
      <c r="K23" s="102"/>
      <c r="L23" s="102"/>
      <c r="M23" s="102"/>
      <c r="N23" s="103"/>
    </row>
    <row r="24" spans="1:14" ht="12.75" x14ac:dyDescent="0.2">
      <c r="A24" s="80"/>
      <c r="B24" s="81"/>
      <c r="C24" s="82"/>
      <c r="D24" s="83" t="s">
        <v>826</v>
      </c>
      <c r="E24" s="84"/>
      <c r="F24" s="84"/>
      <c r="G24" s="84"/>
      <c r="H24" s="84"/>
      <c r="I24" s="84"/>
      <c r="J24" s="84"/>
      <c r="K24" s="84"/>
      <c r="L24" s="84"/>
      <c r="M24" s="84"/>
      <c r="N24" s="85"/>
    </row>
    <row r="25" spans="1:14" ht="12.75" customHeight="1" x14ac:dyDescent="0.2">
      <c r="A25" s="74" t="s">
        <v>827</v>
      </c>
      <c r="B25" s="75"/>
      <c r="C25" s="76"/>
      <c r="D25" s="77" t="s">
        <v>828</v>
      </c>
      <c r="E25" s="78"/>
      <c r="F25" s="78"/>
      <c r="G25" s="78"/>
      <c r="H25" s="78"/>
      <c r="I25" s="78"/>
      <c r="J25" s="78"/>
      <c r="K25" s="78"/>
      <c r="L25" s="78"/>
      <c r="M25" s="78"/>
      <c r="N25" s="79"/>
    </row>
    <row r="26" spans="1:14" ht="12.75" x14ac:dyDescent="0.2">
      <c r="A26" s="80"/>
      <c r="B26" s="81"/>
      <c r="C26" s="82"/>
      <c r="D26" s="83" t="s">
        <v>829</v>
      </c>
      <c r="E26" s="84"/>
      <c r="F26" s="84"/>
      <c r="G26" s="84"/>
      <c r="H26" s="84"/>
      <c r="I26" s="84"/>
      <c r="J26" s="84"/>
      <c r="K26" s="84"/>
      <c r="L26" s="84"/>
      <c r="M26" s="84"/>
      <c r="N26" s="85"/>
    </row>
    <row r="27" spans="1:14" ht="12.75" x14ac:dyDescent="0.2">
      <c r="A27" s="104" t="s">
        <v>830</v>
      </c>
      <c r="B27" s="105"/>
      <c r="C27" s="106"/>
      <c r="D27" s="234" t="s">
        <v>831</v>
      </c>
      <c r="E27" s="235"/>
      <c r="F27" s="235"/>
      <c r="G27" s="235"/>
      <c r="H27" s="235"/>
      <c r="I27" s="235"/>
      <c r="J27" s="235"/>
      <c r="K27" s="235"/>
      <c r="L27" s="235"/>
      <c r="M27" s="235"/>
      <c r="N27" s="236"/>
    </row>
    <row r="28" spans="1:14" ht="12.75" x14ac:dyDescent="0.2">
      <c r="A28" s="107"/>
      <c r="B28" s="93"/>
      <c r="C28" s="108"/>
      <c r="D28" s="255"/>
      <c r="E28" s="256"/>
      <c r="F28" s="256"/>
      <c r="G28" s="256"/>
      <c r="H28" s="256"/>
      <c r="I28" s="256"/>
      <c r="J28" s="256"/>
      <c r="K28" s="256"/>
      <c r="L28" s="256"/>
      <c r="M28" s="256"/>
      <c r="N28" s="257"/>
    </row>
    <row r="29" spans="1:14" ht="12.75" x14ac:dyDescent="0.2">
      <c r="A29" s="107"/>
      <c r="B29" s="93"/>
      <c r="C29" s="108"/>
      <c r="D29" s="255"/>
      <c r="E29" s="256"/>
      <c r="F29" s="256"/>
      <c r="G29" s="256"/>
      <c r="H29" s="256"/>
      <c r="I29" s="256"/>
      <c r="J29" s="256"/>
      <c r="K29" s="256"/>
      <c r="L29" s="256"/>
      <c r="M29" s="256"/>
      <c r="N29" s="257"/>
    </row>
    <row r="30" spans="1:14" ht="12.75" x14ac:dyDescent="0.2">
      <c r="A30" s="104" t="s">
        <v>832</v>
      </c>
      <c r="B30" s="105"/>
      <c r="C30" s="106"/>
      <c r="D30" s="240" t="s">
        <v>833</v>
      </c>
      <c r="E30" s="241"/>
      <c r="F30" s="241"/>
      <c r="G30" s="241"/>
      <c r="H30" s="241"/>
      <c r="I30" s="241"/>
      <c r="J30" s="241"/>
      <c r="K30" s="241"/>
      <c r="L30" s="241"/>
      <c r="M30" s="241"/>
      <c r="N30" s="242"/>
    </row>
    <row r="31" spans="1:14" ht="12.75" x14ac:dyDescent="0.2">
      <c r="A31" s="109"/>
      <c r="B31" s="110"/>
      <c r="C31" s="111"/>
      <c r="D31" s="243"/>
      <c r="E31" s="244"/>
      <c r="F31" s="244"/>
      <c r="G31" s="244"/>
      <c r="H31" s="244"/>
      <c r="I31" s="244"/>
      <c r="J31" s="244"/>
      <c r="K31" s="244"/>
      <c r="L31" s="244"/>
      <c r="M31" s="244"/>
      <c r="N31" s="245"/>
    </row>
    <row r="32" spans="1:14" ht="12.75" customHeight="1" x14ac:dyDescent="0.2">
      <c r="A32" s="112" t="s">
        <v>834</v>
      </c>
      <c r="B32" s="96"/>
      <c r="C32" s="113"/>
      <c r="D32" s="89" t="s">
        <v>835</v>
      </c>
      <c r="E32" s="90"/>
      <c r="F32" s="90"/>
      <c r="G32" s="90"/>
      <c r="H32" s="90"/>
      <c r="I32" s="90"/>
      <c r="J32" s="90"/>
      <c r="K32" s="90"/>
      <c r="L32" s="90"/>
      <c r="M32" s="90"/>
      <c r="N32" s="91"/>
    </row>
    <row r="33" spans="1:14" ht="12.75" customHeight="1" x14ac:dyDescent="0.2">
      <c r="A33" s="95" t="s">
        <v>836</v>
      </c>
      <c r="B33" s="96"/>
      <c r="C33" s="113"/>
      <c r="D33" s="89" t="s">
        <v>837</v>
      </c>
      <c r="E33" s="90"/>
      <c r="F33" s="90"/>
      <c r="G33" s="90"/>
      <c r="H33" s="90"/>
      <c r="I33" s="90"/>
      <c r="J33" s="90"/>
      <c r="K33" s="90"/>
      <c r="L33" s="90"/>
      <c r="M33" s="90"/>
      <c r="N33" s="91"/>
    </row>
    <row r="34" spans="1:14" ht="12.75" customHeight="1" x14ac:dyDescent="0.2">
      <c r="A34" s="228" t="s">
        <v>838</v>
      </c>
      <c r="B34" s="229"/>
      <c r="C34" s="230"/>
      <c r="D34" s="234" t="s">
        <v>839</v>
      </c>
      <c r="E34" s="235"/>
      <c r="F34" s="235"/>
      <c r="G34" s="235"/>
      <c r="H34" s="235"/>
      <c r="I34" s="235"/>
      <c r="J34" s="235"/>
      <c r="K34" s="235"/>
      <c r="L34" s="235"/>
      <c r="M34" s="235"/>
      <c r="N34" s="236"/>
    </row>
    <row r="35" spans="1:14" ht="12.75" customHeight="1" x14ac:dyDescent="0.2">
      <c r="A35" s="231"/>
      <c r="B35" s="232"/>
      <c r="C35" s="233"/>
      <c r="D35" s="237"/>
      <c r="E35" s="238"/>
      <c r="F35" s="238"/>
      <c r="G35" s="238"/>
      <c r="H35" s="238"/>
      <c r="I35" s="238"/>
      <c r="J35" s="238"/>
      <c r="K35" s="238"/>
      <c r="L35" s="238"/>
      <c r="M35" s="238"/>
      <c r="N35" s="239"/>
    </row>
    <row r="36" spans="1:14" ht="12.75" customHeight="1" x14ac:dyDescent="0.2">
      <c r="A36" s="228" t="s">
        <v>840</v>
      </c>
      <c r="B36" s="229"/>
      <c r="C36" s="230"/>
      <c r="D36" s="234" t="s">
        <v>841</v>
      </c>
      <c r="E36" s="235"/>
      <c r="F36" s="235"/>
      <c r="G36" s="235"/>
      <c r="H36" s="235"/>
      <c r="I36" s="235"/>
      <c r="J36" s="235"/>
      <c r="K36" s="235"/>
      <c r="L36" s="235"/>
      <c r="M36" s="235"/>
      <c r="N36" s="236"/>
    </row>
    <row r="37" spans="1:14" ht="12.75" customHeight="1" x14ac:dyDescent="0.2">
      <c r="A37" s="231"/>
      <c r="B37" s="232"/>
      <c r="C37" s="233"/>
      <c r="D37" s="237"/>
      <c r="E37" s="238"/>
      <c r="F37" s="238"/>
      <c r="G37" s="238"/>
      <c r="H37" s="238"/>
      <c r="I37" s="238"/>
      <c r="J37" s="238"/>
      <c r="K37" s="238"/>
      <c r="L37" s="238"/>
      <c r="M37" s="238"/>
      <c r="N37" s="239"/>
    </row>
    <row r="38" spans="1:14" ht="12.75" customHeight="1" x14ac:dyDescent="0.2">
      <c r="A38" s="114" t="s">
        <v>832</v>
      </c>
      <c r="B38" s="105"/>
      <c r="C38" s="106"/>
      <c r="D38" s="240" t="s">
        <v>842</v>
      </c>
      <c r="E38" s="241"/>
      <c r="F38" s="241"/>
      <c r="G38" s="241"/>
      <c r="H38" s="241"/>
      <c r="I38" s="241"/>
      <c r="J38" s="241"/>
      <c r="K38" s="241"/>
      <c r="L38" s="241"/>
      <c r="M38" s="241"/>
      <c r="N38" s="242"/>
    </row>
    <row r="39" spans="1:14" ht="12.75" customHeight="1" x14ac:dyDescent="0.2">
      <c r="A39" s="109"/>
      <c r="B39" s="110"/>
      <c r="C39" s="111"/>
      <c r="D39" s="243"/>
      <c r="E39" s="244"/>
      <c r="F39" s="244"/>
      <c r="G39" s="244"/>
      <c r="H39" s="244"/>
      <c r="I39" s="244"/>
      <c r="J39" s="244"/>
      <c r="K39" s="244"/>
      <c r="L39" s="244"/>
      <c r="M39" s="244"/>
      <c r="N39" s="245"/>
    </row>
    <row r="40" spans="1:14" ht="12.75" customHeight="1" x14ac:dyDescent="0.2">
      <c r="A40" s="169"/>
      <c r="B40" s="169"/>
      <c r="C40" s="169"/>
      <c r="D40" s="169"/>
      <c r="E40" s="169"/>
      <c r="F40" s="169"/>
      <c r="G40" s="169"/>
      <c r="H40" s="169"/>
      <c r="I40" s="169"/>
      <c r="J40" s="169"/>
      <c r="K40" s="169"/>
      <c r="L40" s="169"/>
      <c r="M40" s="169"/>
      <c r="N40" s="169"/>
    </row>
    <row r="41" spans="1:14" ht="12.75" hidden="1" customHeight="1" x14ac:dyDescent="0.2">
      <c r="A41" s="169"/>
      <c r="B41" s="169"/>
      <c r="C41" s="169"/>
      <c r="D41" s="169"/>
      <c r="E41" s="169"/>
      <c r="F41" s="169"/>
      <c r="G41" s="169"/>
      <c r="H41" s="169"/>
      <c r="I41" s="169"/>
      <c r="J41" s="169"/>
      <c r="K41" s="169"/>
      <c r="L41" s="169"/>
      <c r="M41" s="169"/>
      <c r="N41" s="169"/>
    </row>
    <row r="42" spans="1:14" ht="12.75" hidden="1" customHeight="1" x14ac:dyDescent="0.2">
      <c r="A42" s="169"/>
      <c r="B42" s="169"/>
      <c r="C42" s="169"/>
      <c r="D42" s="169"/>
      <c r="E42" s="169"/>
      <c r="F42" s="169"/>
      <c r="G42" s="169"/>
      <c r="H42" s="169"/>
      <c r="I42" s="169"/>
      <c r="J42" s="169"/>
      <c r="K42" s="169"/>
      <c r="L42" s="169"/>
      <c r="M42" s="169"/>
      <c r="N42" s="169"/>
    </row>
    <row r="43" spans="1:14" ht="12.75" hidden="1" customHeight="1" x14ac:dyDescent="0.2">
      <c r="A43" s="169"/>
      <c r="B43" s="169"/>
      <c r="C43" s="169"/>
      <c r="D43" s="169"/>
      <c r="E43" s="169"/>
      <c r="F43" s="169"/>
      <c r="G43" s="169"/>
      <c r="H43" s="169"/>
      <c r="I43" s="169"/>
      <c r="J43" s="169"/>
      <c r="K43" s="169"/>
      <c r="L43" s="169"/>
      <c r="M43" s="169"/>
      <c r="N43" s="169"/>
    </row>
    <row r="44" spans="1:14" ht="12.75" hidden="1" customHeight="1" x14ac:dyDescent="0.2">
      <c r="A44" s="169"/>
      <c r="B44" s="169"/>
      <c r="C44" s="169"/>
      <c r="D44" s="169"/>
      <c r="E44" s="169"/>
      <c r="F44" s="169"/>
      <c r="G44" s="169"/>
      <c r="H44" s="169"/>
      <c r="I44" s="169"/>
      <c r="J44" s="169"/>
      <c r="K44" s="169"/>
      <c r="L44" s="169"/>
      <c r="M44" s="169"/>
      <c r="N44" s="169"/>
    </row>
    <row r="45" spans="1:14" ht="12.75" hidden="1" customHeight="1" x14ac:dyDescent="0.2">
      <c r="A45" s="169"/>
      <c r="B45" s="169"/>
      <c r="C45" s="169"/>
      <c r="D45" s="169"/>
      <c r="E45" s="169"/>
      <c r="F45" s="169"/>
      <c r="G45" s="169"/>
      <c r="H45" s="169"/>
      <c r="I45" s="169"/>
      <c r="J45" s="169"/>
      <c r="K45" s="169"/>
      <c r="L45" s="169"/>
      <c r="M45" s="169"/>
      <c r="N45" s="169"/>
    </row>
    <row r="46" spans="1:14" ht="12.75" hidden="1" customHeight="1" x14ac:dyDescent="0.2">
      <c r="A46" s="169"/>
      <c r="B46" s="169"/>
      <c r="C46" s="169"/>
      <c r="D46" s="169"/>
      <c r="E46" s="169"/>
      <c r="F46" s="169"/>
      <c r="G46" s="169"/>
      <c r="H46" s="169"/>
      <c r="I46" s="169"/>
      <c r="J46" s="169"/>
      <c r="K46" s="169"/>
      <c r="L46" s="169"/>
      <c r="M46" s="169"/>
      <c r="N46" s="169"/>
    </row>
    <row r="47" spans="1:14" ht="12.75" hidden="1" customHeight="1" x14ac:dyDescent="0.2">
      <c r="A47" s="169"/>
      <c r="B47" s="169"/>
      <c r="C47" s="169"/>
      <c r="D47" s="169"/>
      <c r="E47" s="169"/>
      <c r="F47" s="169"/>
      <c r="G47" s="169"/>
      <c r="H47" s="169"/>
      <c r="I47" s="169"/>
      <c r="J47" s="169"/>
      <c r="K47" s="169"/>
      <c r="L47" s="169"/>
      <c r="M47" s="169"/>
      <c r="N47" s="169"/>
    </row>
    <row r="48" spans="1:14" ht="12.75" hidden="1" customHeight="1" x14ac:dyDescent="0.2">
      <c r="A48" s="169"/>
      <c r="B48" s="169"/>
      <c r="C48" s="169"/>
      <c r="D48" s="169"/>
      <c r="E48" s="169"/>
      <c r="F48" s="169"/>
      <c r="G48" s="169"/>
      <c r="H48" s="169"/>
      <c r="I48" s="169"/>
      <c r="J48" s="169"/>
      <c r="K48" s="169"/>
      <c r="L48" s="169"/>
      <c r="M48" s="169"/>
      <c r="N48" s="169"/>
    </row>
    <row r="49" spans="1:14" ht="12.75" hidden="1" customHeight="1" x14ac:dyDescent="0.2">
      <c r="A49" s="169"/>
      <c r="B49" s="169"/>
      <c r="C49" s="169"/>
      <c r="D49" s="169"/>
      <c r="E49" s="169"/>
      <c r="F49" s="169"/>
      <c r="G49" s="169"/>
      <c r="H49" s="169"/>
      <c r="I49" s="169"/>
      <c r="J49" s="169"/>
      <c r="K49" s="169"/>
      <c r="L49" s="169"/>
      <c r="M49" s="169"/>
      <c r="N49" s="169"/>
    </row>
    <row r="50" spans="1:14" ht="12.75" hidden="1" customHeight="1" x14ac:dyDescent="0.2">
      <c r="A50" s="169"/>
      <c r="B50" s="169"/>
      <c r="C50" s="169"/>
      <c r="D50" s="169"/>
      <c r="E50" s="169"/>
      <c r="F50" s="169"/>
      <c r="G50" s="169"/>
      <c r="H50" s="169"/>
      <c r="I50" s="169"/>
      <c r="J50" s="169"/>
      <c r="K50" s="169"/>
      <c r="L50" s="169"/>
      <c r="M50" s="169"/>
      <c r="N50" s="169"/>
    </row>
    <row r="51" spans="1:14" ht="12.75" hidden="1" customHeight="1" x14ac:dyDescent="0.2">
      <c r="A51" s="169"/>
      <c r="B51" s="169"/>
      <c r="C51" s="169"/>
      <c r="D51" s="169"/>
      <c r="E51" s="169"/>
      <c r="F51" s="169"/>
      <c r="G51" s="169"/>
      <c r="H51" s="169"/>
      <c r="I51" s="169"/>
      <c r="J51" s="169"/>
      <c r="K51" s="169"/>
      <c r="L51" s="169"/>
      <c r="M51" s="169"/>
      <c r="N51" s="169"/>
    </row>
    <row r="52" spans="1:14" ht="12.75" hidden="1" customHeight="1" x14ac:dyDescent="0.2">
      <c r="A52" s="169"/>
      <c r="B52" s="169"/>
      <c r="C52" s="169"/>
      <c r="D52" s="169"/>
      <c r="E52" s="169"/>
      <c r="F52" s="169"/>
      <c r="G52" s="169"/>
      <c r="H52" s="169"/>
      <c r="I52" s="169"/>
      <c r="J52" s="169"/>
      <c r="K52" s="169"/>
      <c r="L52" s="169"/>
      <c r="M52" s="169"/>
      <c r="N52" s="169"/>
    </row>
    <row r="53" spans="1:14" ht="12.75" hidden="1" customHeight="1" x14ac:dyDescent="0.2">
      <c r="A53" s="169"/>
      <c r="B53" s="169"/>
      <c r="C53" s="169"/>
      <c r="D53" s="169"/>
      <c r="E53" s="169"/>
      <c r="F53" s="169"/>
      <c r="G53" s="169"/>
      <c r="H53" s="169"/>
      <c r="I53" s="169"/>
      <c r="J53" s="169"/>
      <c r="K53" s="169"/>
      <c r="L53" s="169"/>
      <c r="M53" s="169"/>
      <c r="N53" s="169"/>
    </row>
    <row r="54" spans="1:14" ht="12.75" hidden="1" customHeight="1" x14ac:dyDescent="0.2">
      <c r="A54" s="169"/>
      <c r="B54" s="169"/>
      <c r="C54" s="169"/>
      <c r="D54" s="169"/>
      <c r="E54" s="169"/>
      <c r="F54" s="169"/>
      <c r="G54" s="169"/>
      <c r="H54" s="169"/>
      <c r="I54" s="169"/>
      <c r="J54" s="169"/>
      <c r="K54" s="169"/>
      <c r="L54" s="169"/>
      <c r="M54" s="169"/>
      <c r="N54" s="169"/>
    </row>
  </sheetData>
  <mergeCells count="9">
    <mergeCell ref="A36:C37"/>
    <mergeCell ref="D36:N37"/>
    <mergeCell ref="D38:N39"/>
    <mergeCell ref="A3:N3"/>
    <mergeCell ref="D10:N11"/>
    <mergeCell ref="D27:N29"/>
    <mergeCell ref="D30:N31"/>
    <mergeCell ref="A34:C35"/>
    <mergeCell ref="D34:N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09217-7F7D-483A-9283-4C751B1AF909}">
  <sheetPr>
    <tabColor theme="5"/>
  </sheetPr>
  <dimension ref="A1:AB166"/>
  <sheetViews>
    <sheetView zoomScale="85" zoomScaleNormal="85" workbookViewId="0">
      <pane xSplit="2" ySplit="2" topLeftCell="C3" activePane="bottomRight" state="frozen"/>
      <selection pane="topRight" activeCell="C1" sqref="C1"/>
      <selection pane="bottomLeft" activeCell="A3" sqref="A3"/>
      <selection pane="bottomRight"/>
    </sheetView>
  </sheetViews>
  <sheetFormatPr defaultColWidth="0" defaultRowHeight="12.75" zeroHeight="1" x14ac:dyDescent="0.2"/>
  <cols>
    <col min="1" max="1" width="14.85546875" style="154" customWidth="1"/>
    <col min="2" max="2" width="11.85546875" style="154" bestFit="1" customWidth="1"/>
    <col min="3" max="3" width="22.140625" style="154" bestFit="1" customWidth="1"/>
    <col min="4" max="4" width="16.140625" style="153" bestFit="1" customWidth="1"/>
    <col min="5" max="5" width="34.140625" style="154" bestFit="1" customWidth="1"/>
    <col min="6" max="6" width="69" style="154" customWidth="1"/>
    <col min="7" max="7" width="108.85546875" style="154" bestFit="1" customWidth="1"/>
    <col min="8" max="8" width="54" style="154" bestFit="1" customWidth="1"/>
    <col min="9" max="9" width="17.85546875" style="154" bestFit="1" customWidth="1"/>
    <col min="10" max="10" width="10.85546875" style="154" bestFit="1" customWidth="1"/>
    <col min="11" max="11" width="38.85546875" style="154" hidden="1" customWidth="1"/>
    <col min="12" max="12" width="22.140625" style="154" bestFit="1" customWidth="1"/>
    <col min="13" max="13" width="13.5703125" style="154" customWidth="1"/>
    <col min="14" max="14" width="14.85546875" style="154" customWidth="1"/>
    <col min="15" max="15" width="54.5703125" style="154" customWidth="1"/>
    <col min="16" max="16" width="27.85546875" style="154" bestFit="1" customWidth="1"/>
    <col min="17" max="17" width="25.5703125" style="154" bestFit="1" customWidth="1"/>
    <col min="18" max="18" width="69" style="154" bestFit="1" customWidth="1"/>
    <col min="19" max="19" width="21" style="154" bestFit="1" customWidth="1"/>
    <col min="20" max="20" width="61.5703125" style="154" bestFit="1" customWidth="1"/>
    <col min="21" max="21" width="68.140625" style="224" hidden="1" customWidth="1"/>
    <col min="22" max="22" width="63.140625" style="224" hidden="1" customWidth="1"/>
    <col min="23" max="23" width="2.42578125" style="154" customWidth="1"/>
    <col min="24" max="24" width="2.85546875" style="154" customWidth="1"/>
    <col min="25" max="26" width="3" style="154" customWidth="1"/>
    <col min="27" max="27" width="29.140625" style="221" bestFit="1" customWidth="1"/>
    <col min="28" max="28" width="2.42578125" style="154" hidden="1" customWidth="1"/>
    <col min="29" max="16384" width="8.85546875" style="154" hidden="1"/>
  </cols>
  <sheetData>
    <row r="1" spans="1:27" x14ac:dyDescent="0.2">
      <c r="A1" s="216" t="s">
        <v>0</v>
      </c>
      <c r="B1" s="216"/>
      <c r="C1" s="216"/>
      <c r="D1" s="217"/>
      <c r="E1" s="216"/>
      <c r="F1" s="216"/>
      <c r="G1" s="216"/>
      <c r="H1" s="216"/>
      <c r="I1" s="216"/>
      <c r="J1" s="216"/>
      <c r="K1" s="216"/>
      <c r="L1" s="216"/>
      <c r="M1" s="216"/>
      <c r="N1" s="216"/>
      <c r="O1" s="216"/>
      <c r="P1" s="216"/>
      <c r="Q1" s="216"/>
      <c r="R1" s="216"/>
      <c r="S1" s="216"/>
      <c r="T1" s="216"/>
      <c r="U1" s="216"/>
      <c r="V1" s="216"/>
      <c r="W1" s="216"/>
      <c r="X1" s="216"/>
      <c r="Y1" s="216"/>
      <c r="Z1" s="216"/>
      <c r="AA1" s="216"/>
    </row>
    <row r="2" spans="1:27" ht="32.450000000000003" customHeight="1" x14ac:dyDescent="0.2">
      <c r="A2" s="148" t="s">
        <v>1</v>
      </c>
      <c r="B2" s="148" t="s">
        <v>2</v>
      </c>
      <c r="C2" s="149" t="s">
        <v>3</v>
      </c>
      <c r="D2" s="148" t="s">
        <v>4</v>
      </c>
      <c r="E2" s="148" t="s">
        <v>5</v>
      </c>
      <c r="F2" s="148" t="s">
        <v>6</v>
      </c>
      <c r="G2" s="148" t="s">
        <v>7</v>
      </c>
      <c r="H2" s="148" t="s">
        <v>8</v>
      </c>
      <c r="I2" s="148" t="s">
        <v>9</v>
      </c>
      <c r="J2" s="148" t="s">
        <v>10</v>
      </c>
      <c r="K2" s="150" t="s">
        <v>11</v>
      </c>
      <c r="L2" s="148" t="s">
        <v>12</v>
      </c>
      <c r="M2" s="148" t="s">
        <v>13</v>
      </c>
      <c r="N2" s="148" t="s">
        <v>14</v>
      </c>
      <c r="O2" s="148" t="s">
        <v>2116</v>
      </c>
      <c r="P2" s="148" t="s">
        <v>1987</v>
      </c>
      <c r="Q2" s="148" t="s">
        <v>591</v>
      </c>
      <c r="R2" s="148" t="s">
        <v>590</v>
      </c>
      <c r="S2" s="148" t="s">
        <v>589</v>
      </c>
      <c r="T2" s="148" t="s">
        <v>588</v>
      </c>
      <c r="U2" s="150" t="s">
        <v>2194</v>
      </c>
      <c r="V2" s="151" t="s">
        <v>1991</v>
      </c>
      <c r="W2" s="152"/>
      <c r="X2" s="152"/>
      <c r="Y2" s="152"/>
      <c r="Z2" s="152"/>
      <c r="AA2" s="132" t="s">
        <v>2083</v>
      </c>
    </row>
    <row r="3" spans="1:27" ht="178.5" x14ac:dyDescent="0.2">
      <c r="A3" s="140" t="s">
        <v>592</v>
      </c>
      <c r="B3" s="141" t="s">
        <v>285</v>
      </c>
      <c r="C3" s="141" t="s">
        <v>286</v>
      </c>
      <c r="D3" s="155" t="s">
        <v>302</v>
      </c>
      <c r="E3" s="140" t="s">
        <v>287</v>
      </c>
      <c r="F3" s="140" t="s">
        <v>2146</v>
      </c>
      <c r="G3" s="142" t="s">
        <v>2195</v>
      </c>
      <c r="H3" s="140" t="s">
        <v>2196</v>
      </c>
      <c r="I3" s="140"/>
      <c r="J3" s="140"/>
      <c r="K3" s="143" t="s">
        <v>288</v>
      </c>
      <c r="L3" s="218" t="s">
        <v>2197</v>
      </c>
      <c r="M3" s="143" t="s">
        <v>289</v>
      </c>
      <c r="N3" s="219" t="s">
        <v>290</v>
      </c>
      <c r="O3" s="144" t="s">
        <v>291</v>
      </c>
      <c r="P3" s="145"/>
      <c r="Q3" s="146"/>
      <c r="R3" s="143"/>
      <c r="S3" s="143"/>
      <c r="T3" s="143" t="s">
        <v>2118</v>
      </c>
      <c r="U3" s="143" t="s">
        <v>2078</v>
      </c>
      <c r="V3" s="143" t="s">
        <v>2147</v>
      </c>
      <c r="W3" s="156"/>
      <c r="X3" s="156"/>
      <c r="Y3" s="156"/>
      <c r="Z3" s="156"/>
      <c r="AA3" s="131" t="e">
        <f>IF(OR(J3="Fail",ISBLANK(J3)),INDEX('Issue Code Table'!C:C,MATCH(N:N,'Issue Code Table'!A:A,0)),IF(M3="Critical",6,IF(M3="Significant",5,IF(M3="Moderate",3,2))))</f>
        <v>#N/A</v>
      </c>
    </row>
    <row r="4" spans="1:27" ht="163.35" customHeight="1" x14ac:dyDescent="0.2">
      <c r="A4" s="1" t="s">
        <v>593</v>
      </c>
      <c r="B4" s="133" t="s">
        <v>292</v>
      </c>
      <c r="C4" s="133" t="s">
        <v>293</v>
      </c>
      <c r="D4" s="153" t="s">
        <v>302</v>
      </c>
      <c r="E4" s="1" t="s">
        <v>294</v>
      </c>
      <c r="F4" s="1" t="s">
        <v>295</v>
      </c>
      <c r="G4" s="134" t="s">
        <v>2229</v>
      </c>
      <c r="H4" s="1" t="s">
        <v>296</v>
      </c>
      <c r="I4" s="1"/>
      <c r="J4" s="1"/>
      <c r="K4" s="2" t="s">
        <v>2198</v>
      </c>
      <c r="L4" s="2"/>
      <c r="M4" s="2" t="s">
        <v>33</v>
      </c>
      <c r="N4" s="135" t="s">
        <v>297</v>
      </c>
      <c r="O4" s="136" t="s">
        <v>298</v>
      </c>
      <c r="P4" s="137"/>
      <c r="Q4" s="138"/>
      <c r="R4" s="2"/>
      <c r="S4" s="2"/>
      <c r="T4" s="2" t="s">
        <v>2148</v>
      </c>
      <c r="U4" s="1" t="s">
        <v>2084</v>
      </c>
      <c r="V4" s="1" t="s">
        <v>2047</v>
      </c>
      <c r="AA4" s="139" t="e">
        <f>IF(OR(J4="Fail",ISBLANK(J4)),INDEX('Issue Code Table'!C:C,MATCH(N:N,'Issue Code Table'!A:A,0)),IF(M4="Critical",6,IF(M4="Significant",5,IF(M4="Moderate",3,2))))</f>
        <v>#N/A</v>
      </c>
    </row>
    <row r="5" spans="1:27" ht="267.75" x14ac:dyDescent="0.2">
      <c r="A5" s="140" t="s">
        <v>594</v>
      </c>
      <c r="B5" s="141" t="s">
        <v>243</v>
      </c>
      <c r="C5" s="141" t="s">
        <v>244</v>
      </c>
      <c r="D5" s="155" t="s">
        <v>302</v>
      </c>
      <c r="E5" s="140" t="s">
        <v>2163</v>
      </c>
      <c r="F5" s="140" t="s">
        <v>2149</v>
      </c>
      <c r="G5" s="142" t="s">
        <v>2199</v>
      </c>
      <c r="H5" s="140" t="s">
        <v>2150</v>
      </c>
      <c r="I5" s="140"/>
      <c r="J5" s="140"/>
      <c r="K5" s="143" t="s">
        <v>2151</v>
      </c>
      <c r="L5" s="143" t="s">
        <v>2152</v>
      </c>
      <c r="M5" s="143" t="s">
        <v>33</v>
      </c>
      <c r="N5" s="219" t="s">
        <v>299</v>
      </c>
      <c r="O5" s="144" t="s">
        <v>2153</v>
      </c>
      <c r="P5" s="145"/>
      <c r="Q5" s="146"/>
      <c r="R5" s="143"/>
      <c r="S5" s="143"/>
      <c r="T5" s="143" t="s">
        <v>2154</v>
      </c>
      <c r="U5" s="143" t="s">
        <v>2155</v>
      </c>
      <c r="V5" s="143" t="s">
        <v>2048</v>
      </c>
      <c r="W5" s="156"/>
      <c r="X5" s="156"/>
      <c r="Y5" s="156"/>
      <c r="Z5" s="156"/>
      <c r="AA5" s="131" t="e">
        <f>IF(OR(J5="Fail",ISBLANK(J5)),INDEX('Issue Code Table'!C:C,MATCH(N:N,'Issue Code Table'!A:A,0)),IF(M5="Critical",6,IF(M5="Significant",5,IF(M5="Moderate",3,2))))</f>
        <v>#N/A</v>
      </c>
    </row>
    <row r="6" spans="1:27" ht="409.5" x14ac:dyDescent="0.2">
      <c r="A6" s="1" t="s">
        <v>642</v>
      </c>
      <c r="B6" s="133" t="s">
        <v>300</v>
      </c>
      <c r="C6" s="133" t="s">
        <v>301</v>
      </c>
      <c r="D6" s="153" t="s">
        <v>302</v>
      </c>
      <c r="E6" s="1" t="s">
        <v>2164</v>
      </c>
      <c r="F6" s="1" t="s">
        <v>2165</v>
      </c>
      <c r="G6" s="134" t="s">
        <v>2200</v>
      </c>
      <c r="H6" s="1" t="s">
        <v>303</v>
      </c>
      <c r="I6" s="1"/>
      <c r="J6" s="1"/>
      <c r="K6" s="2" t="s">
        <v>2156</v>
      </c>
      <c r="L6" s="2" t="s">
        <v>2201</v>
      </c>
      <c r="M6" s="2" t="s">
        <v>33</v>
      </c>
      <c r="N6" s="2" t="s">
        <v>304</v>
      </c>
      <c r="O6" s="136" t="s">
        <v>305</v>
      </c>
      <c r="P6" s="137"/>
      <c r="Q6" s="138"/>
      <c r="R6" s="2"/>
      <c r="S6" s="2"/>
      <c r="T6" s="2" t="s">
        <v>2202</v>
      </c>
      <c r="U6" s="2" t="s">
        <v>2166</v>
      </c>
      <c r="V6" s="2" t="s">
        <v>2167</v>
      </c>
      <c r="AA6" s="139">
        <f>IF(OR(J6="Fail",ISBLANK(J6)),INDEX('Issue Code Table'!C:C,MATCH(N:N,'Issue Code Table'!A:A,0)),IF(M6="Critical",6,IF(M6="Significant",5,IF(M6="Moderate",3,2))))</f>
        <v>6</v>
      </c>
    </row>
    <row r="7" spans="1:27" ht="102" x14ac:dyDescent="0.2">
      <c r="A7" s="140" t="s">
        <v>595</v>
      </c>
      <c r="B7" s="141" t="s">
        <v>69</v>
      </c>
      <c r="C7" s="141" t="s">
        <v>306</v>
      </c>
      <c r="D7" s="155" t="s">
        <v>302</v>
      </c>
      <c r="E7" s="140" t="s">
        <v>307</v>
      </c>
      <c r="F7" s="140" t="s">
        <v>308</v>
      </c>
      <c r="G7" s="142" t="s">
        <v>309</v>
      </c>
      <c r="H7" s="140" t="s">
        <v>310</v>
      </c>
      <c r="I7" s="140"/>
      <c r="J7" s="140"/>
      <c r="K7" s="143" t="s">
        <v>311</v>
      </c>
      <c r="L7" s="143"/>
      <c r="M7" s="143" t="s">
        <v>33</v>
      </c>
      <c r="N7" s="143" t="s">
        <v>312</v>
      </c>
      <c r="O7" s="144" t="s">
        <v>313</v>
      </c>
      <c r="P7" s="145"/>
      <c r="Q7" s="146"/>
      <c r="R7" s="143"/>
      <c r="S7" s="143"/>
      <c r="T7" s="143" t="s">
        <v>2079</v>
      </c>
      <c r="U7" s="140" t="s">
        <v>2079</v>
      </c>
      <c r="V7" s="140" t="s">
        <v>2049</v>
      </c>
      <c r="W7" s="156"/>
      <c r="X7" s="156"/>
      <c r="Y7" s="156"/>
      <c r="Z7" s="156"/>
      <c r="AA7" s="131">
        <f>IF(OR(J7="Fail",ISBLANK(J7)),INDEX('Issue Code Table'!C:C,MATCH(N:N,'Issue Code Table'!A:A,0)),IF(M7="Critical",6,IF(M7="Significant",5,IF(M7="Moderate",3,2))))</f>
        <v>5</v>
      </c>
    </row>
    <row r="8" spans="1:27" ht="102" x14ac:dyDescent="0.2">
      <c r="A8" s="1" t="s">
        <v>596</v>
      </c>
      <c r="B8" s="133" t="s">
        <v>69</v>
      </c>
      <c r="C8" s="133" t="s">
        <v>306</v>
      </c>
      <c r="D8" s="153" t="s">
        <v>302</v>
      </c>
      <c r="E8" s="1" t="s">
        <v>2157</v>
      </c>
      <c r="F8" s="1" t="s">
        <v>314</v>
      </c>
      <c r="G8" s="134" t="s">
        <v>315</v>
      </c>
      <c r="H8" s="1" t="s">
        <v>2158</v>
      </c>
      <c r="I8" s="1"/>
      <c r="J8" s="1"/>
      <c r="K8" s="2" t="s">
        <v>2168</v>
      </c>
      <c r="L8" s="2"/>
      <c r="M8" s="2" t="s">
        <v>33</v>
      </c>
      <c r="N8" s="135" t="s">
        <v>316</v>
      </c>
      <c r="O8" s="136" t="s">
        <v>317</v>
      </c>
      <c r="P8" s="137"/>
      <c r="Q8" s="138"/>
      <c r="R8" s="2"/>
      <c r="S8" s="2"/>
      <c r="T8" s="2" t="s">
        <v>2159</v>
      </c>
      <c r="U8" s="2" t="s">
        <v>2160</v>
      </c>
      <c r="V8" s="2" t="s">
        <v>2161</v>
      </c>
      <c r="AA8" s="139" t="e">
        <f>IF(OR(J8="Fail",ISBLANK(J8)),INDEX('Issue Code Table'!C:C,MATCH(N:N,'Issue Code Table'!A:A,0)),IF(M8="Critical",6,IF(M8="Significant",5,IF(M8="Moderate",3,2))))</f>
        <v>#N/A</v>
      </c>
    </row>
    <row r="9" spans="1:27" ht="103.35" customHeight="1" x14ac:dyDescent="0.2">
      <c r="A9" s="140" t="s">
        <v>597</v>
      </c>
      <c r="B9" s="141" t="s">
        <v>243</v>
      </c>
      <c r="C9" s="141" t="s">
        <v>244</v>
      </c>
      <c r="D9" s="155" t="s">
        <v>302</v>
      </c>
      <c r="E9" s="140" t="s">
        <v>318</v>
      </c>
      <c r="F9" s="140" t="s">
        <v>319</v>
      </c>
      <c r="G9" s="142" t="s">
        <v>2203</v>
      </c>
      <c r="H9" s="140" t="s">
        <v>320</v>
      </c>
      <c r="I9" s="140"/>
      <c r="J9" s="140"/>
      <c r="K9" s="143" t="s">
        <v>321</v>
      </c>
      <c r="L9" s="143"/>
      <c r="M9" s="143" t="s">
        <v>33</v>
      </c>
      <c r="N9" s="219" t="s">
        <v>322</v>
      </c>
      <c r="O9" s="144" t="s">
        <v>323</v>
      </c>
      <c r="P9" s="145"/>
      <c r="Q9" s="146"/>
      <c r="R9" s="143"/>
      <c r="S9" s="143"/>
      <c r="T9" s="143" t="s">
        <v>324</v>
      </c>
      <c r="U9" s="140" t="s">
        <v>324</v>
      </c>
      <c r="V9" s="140" t="s">
        <v>2050</v>
      </c>
      <c r="W9" s="156"/>
      <c r="X9" s="156"/>
      <c r="Y9" s="156"/>
      <c r="Z9" s="156"/>
      <c r="AA9" s="131" t="e">
        <f>IF(OR(J9="Fail",ISBLANK(J9)),INDEX('Issue Code Table'!C:C,MATCH(N:N,'Issue Code Table'!A:A,0)),IF(M9="Critical",6,IF(M9="Significant",5,IF(M9="Moderate",3,2))))</f>
        <v>#N/A</v>
      </c>
    </row>
    <row r="10" spans="1:27" ht="38.25" x14ac:dyDescent="0.2">
      <c r="A10" s="1" t="s">
        <v>598</v>
      </c>
      <c r="B10" s="133" t="s">
        <v>37</v>
      </c>
      <c r="C10" s="133" t="s">
        <v>38</v>
      </c>
      <c r="D10" s="153" t="s">
        <v>302</v>
      </c>
      <c r="E10" s="1" t="s">
        <v>325</v>
      </c>
      <c r="F10" s="1" t="s">
        <v>326</v>
      </c>
      <c r="G10" s="134" t="s">
        <v>2204</v>
      </c>
      <c r="H10" s="1" t="s">
        <v>327</v>
      </c>
      <c r="I10" s="1"/>
      <c r="J10" s="1"/>
      <c r="K10" s="2" t="s">
        <v>2231</v>
      </c>
      <c r="L10" s="2"/>
      <c r="M10" s="2" t="s">
        <v>33</v>
      </c>
      <c r="N10" s="2" t="s">
        <v>329</v>
      </c>
      <c r="O10" s="136" t="s">
        <v>330</v>
      </c>
      <c r="P10" s="137"/>
      <c r="Q10" s="138"/>
      <c r="R10" s="2"/>
      <c r="S10" s="2"/>
      <c r="T10" s="2" t="s">
        <v>2205</v>
      </c>
      <c r="U10" s="2" t="s">
        <v>2206</v>
      </c>
      <c r="V10" s="2" t="s">
        <v>2051</v>
      </c>
      <c r="AA10" s="139">
        <f>IF(OR(J10="Fail",ISBLANK(J10)),INDEX('Issue Code Table'!C:C,MATCH(N:N,'Issue Code Table'!A:A,0)),IF(M10="Critical",6,IF(M10="Significant",5,IF(M10="Moderate",3,2))))</f>
        <v>6</v>
      </c>
    </row>
    <row r="11" spans="1:27" ht="127.5" x14ac:dyDescent="0.2">
      <c r="A11" s="140" t="s">
        <v>599</v>
      </c>
      <c r="B11" s="141" t="s">
        <v>37</v>
      </c>
      <c r="C11" s="141" t="s">
        <v>38</v>
      </c>
      <c r="D11" s="155" t="s">
        <v>302</v>
      </c>
      <c r="E11" s="140" t="s">
        <v>2080</v>
      </c>
      <c r="F11" s="140" t="s">
        <v>331</v>
      </c>
      <c r="G11" s="142" t="s">
        <v>2238</v>
      </c>
      <c r="H11" s="140" t="s">
        <v>332</v>
      </c>
      <c r="I11" s="140"/>
      <c r="J11" s="140"/>
      <c r="K11" s="143" t="s">
        <v>2169</v>
      </c>
      <c r="L11" s="143" t="s">
        <v>2237</v>
      </c>
      <c r="M11" s="143" t="s">
        <v>33</v>
      </c>
      <c r="N11" s="219" t="s">
        <v>333</v>
      </c>
      <c r="O11" s="144" t="s">
        <v>334</v>
      </c>
      <c r="P11" s="145"/>
      <c r="Q11" s="146"/>
      <c r="R11" s="143"/>
      <c r="S11" s="143"/>
      <c r="T11" s="143" t="s">
        <v>2239</v>
      </c>
      <c r="U11" s="140" t="s">
        <v>2162</v>
      </c>
      <c r="V11" s="140" t="s">
        <v>2119</v>
      </c>
      <c r="W11" s="156"/>
      <c r="X11" s="156"/>
      <c r="Y11" s="156"/>
      <c r="Z11" s="156"/>
      <c r="AA11" s="131" t="e">
        <f>IF(OR(J11="Fail",ISBLANK(J11)),INDEX('Issue Code Table'!C:C,MATCH(N:N,'Issue Code Table'!A:A,0)),IF(M11="Critical",6,IF(M11="Significant",5,IF(M11="Moderate",3,2))))</f>
        <v>#N/A</v>
      </c>
    </row>
    <row r="12" spans="1:27" ht="76.5" x14ac:dyDescent="0.2">
      <c r="A12" s="1" t="s">
        <v>600</v>
      </c>
      <c r="B12" s="133" t="s">
        <v>243</v>
      </c>
      <c r="C12" s="133" t="s">
        <v>244</v>
      </c>
      <c r="D12" s="153" t="s">
        <v>302</v>
      </c>
      <c r="E12" s="1" t="s">
        <v>335</v>
      </c>
      <c r="F12" s="1" t="s">
        <v>336</v>
      </c>
      <c r="G12" s="134" t="s">
        <v>2207</v>
      </c>
      <c r="H12" s="1" t="s">
        <v>337</v>
      </c>
      <c r="I12" s="1"/>
      <c r="J12" s="1"/>
      <c r="K12" s="2" t="s">
        <v>338</v>
      </c>
      <c r="L12" s="2"/>
      <c r="M12" s="2" t="s">
        <v>33</v>
      </c>
      <c r="N12" s="135" t="s">
        <v>339</v>
      </c>
      <c r="O12" s="136" t="s">
        <v>340</v>
      </c>
      <c r="P12" s="137"/>
      <c r="Q12" s="138"/>
      <c r="R12" s="2"/>
      <c r="S12" s="2"/>
      <c r="T12" s="2" t="s">
        <v>2208</v>
      </c>
      <c r="U12" s="2" t="s">
        <v>2208</v>
      </c>
      <c r="V12" s="2" t="s">
        <v>2052</v>
      </c>
      <c r="AA12" s="139" t="e">
        <f>IF(OR(J12="Fail",ISBLANK(J12)),INDEX('Issue Code Table'!C:C,MATCH(N:N,'Issue Code Table'!A:A,0)),IF(M12="Critical",6,IF(M12="Significant",5,IF(M12="Moderate",3,2))))</f>
        <v>#N/A</v>
      </c>
    </row>
    <row r="13" spans="1:27" ht="38.25" x14ac:dyDescent="0.2">
      <c r="A13" s="140" t="s">
        <v>601</v>
      </c>
      <c r="B13" s="141" t="s">
        <v>114</v>
      </c>
      <c r="C13" s="141" t="s">
        <v>115</v>
      </c>
      <c r="D13" s="155" t="s">
        <v>302</v>
      </c>
      <c r="E13" s="140" t="s">
        <v>341</v>
      </c>
      <c r="F13" s="140" t="s">
        <v>342</v>
      </c>
      <c r="G13" s="142" t="s">
        <v>2267</v>
      </c>
      <c r="H13" s="140" t="s">
        <v>343</v>
      </c>
      <c r="I13" s="140"/>
      <c r="J13" s="140"/>
      <c r="K13" s="143" t="s">
        <v>2209</v>
      </c>
      <c r="L13" s="143"/>
      <c r="M13" s="143" t="s">
        <v>33</v>
      </c>
      <c r="N13" s="219" t="s">
        <v>121</v>
      </c>
      <c r="O13" s="144" t="s">
        <v>2170</v>
      </c>
      <c r="P13" s="145"/>
      <c r="Q13" s="146"/>
      <c r="R13" s="143"/>
      <c r="S13" s="143"/>
      <c r="T13" s="143" t="s">
        <v>344</v>
      </c>
      <c r="U13" s="140" t="s">
        <v>2120</v>
      </c>
      <c r="V13" s="140" t="s">
        <v>2053</v>
      </c>
      <c r="W13" s="156"/>
      <c r="X13" s="156"/>
      <c r="Y13" s="156"/>
      <c r="Z13" s="156"/>
      <c r="AA13" s="131">
        <f>IF(OR(J13="Fail",ISBLANK(J13)),INDEX('Issue Code Table'!C:C,MATCH(N:N,'Issue Code Table'!A:A,0)),IF(M13="Critical",6,IF(M13="Significant",5,IF(M13="Moderate",3,2))))</f>
        <v>5</v>
      </c>
    </row>
    <row r="14" spans="1:27" ht="293.25" x14ac:dyDescent="0.2">
      <c r="A14" s="1" t="s">
        <v>602</v>
      </c>
      <c r="B14" s="133" t="s">
        <v>345</v>
      </c>
      <c r="C14" s="133" t="s">
        <v>346</v>
      </c>
      <c r="D14" s="153" t="s">
        <v>302</v>
      </c>
      <c r="E14" s="1" t="s">
        <v>2210</v>
      </c>
      <c r="F14" s="1" t="s">
        <v>347</v>
      </c>
      <c r="G14" s="134" t="s">
        <v>2250</v>
      </c>
      <c r="H14" s="1" t="s">
        <v>348</v>
      </c>
      <c r="I14" s="1"/>
      <c r="J14" s="1"/>
      <c r="K14" s="2" t="s">
        <v>349</v>
      </c>
      <c r="L14" s="2"/>
      <c r="M14" s="2" t="s">
        <v>33</v>
      </c>
      <c r="N14" s="135" t="s">
        <v>350</v>
      </c>
      <c r="O14" s="136" t="s">
        <v>351</v>
      </c>
      <c r="P14" s="137"/>
      <c r="Q14" s="138"/>
      <c r="R14" s="2"/>
      <c r="S14" s="2"/>
      <c r="T14" s="2" t="s">
        <v>2173</v>
      </c>
      <c r="U14" s="2" t="s">
        <v>352</v>
      </c>
      <c r="V14" s="2" t="s">
        <v>2054</v>
      </c>
      <c r="AA14" s="139">
        <f>IF(OR(J14="Fail",ISBLANK(J14)),INDEX('Issue Code Table'!C:C,MATCH(N:N,'Issue Code Table'!A:A,0)),IF(M14="Critical",6,IF(M14="Significant",5,IF(M14="Moderate",3,2))))</f>
        <v>6</v>
      </c>
    </row>
    <row r="15" spans="1:27" ht="409.5" x14ac:dyDescent="0.2">
      <c r="A15" s="140" t="s">
        <v>603</v>
      </c>
      <c r="B15" s="141" t="s">
        <v>159</v>
      </c>
      <c r="C15" s="141" t="s">
        <v>160</v>
      </c>
      <c r="D15" s="155" t="s">
        <v>302</v>
      </c>
      <c r="E15" s="140" t="s">
        <v>353</v>
      </c>
      <c r="F15" s="140" t="s">
        <v>2268</v>
      </c>
      <c r="G15" s="142" t="s">
        <v>354</v>
      </c>
      <c r="H15" s="140" t="s">
        <v>355</v>
      </c>
      <c r="I15" s="140"/>
      <c r="J15" s="140"/>
      <c r="K15" s="143" t="s">
        <v>356</v>
      </c>
      <c r="L15" s="143"/>
      <c r="M15" s="143" t="s">
        <v>33</v>
      </c>
      <c r="N15" s="219" t="s">
        <v>350</v>
      </c>
      <c r="O15" s="144" t="s">
        <v>351</v>
      </c>
      <c r="P15" s="145"/>
      <c r="Q15" s="146"/>
      <c r="R15" s="143"/>
      <c r="S15" s="143"/>
      <c r="T15" s="143" t="s">
        <v>357</v>
      </c>
      <c r="U15" s="140" t="s">
        <v>2055</v>
      </c>
      <c r="V15" s="140" t="s">
        <v>2056</v>
      </c>
      <c r="W15" s="156"/>
      <c r="X15" s="156"/>
      <c r="Y15" s="156"/>
      <c r="Z15" s="156"/>
      <c r="AA15" s="131">
        <f>IF(OR(J15="Fail",ISBLANK(J15)),INDEX('Issue Code Table'!C:C,MATCH(N:N,'Issue Code Table'!A:A,0)),IF(M15="Critical",6,IF(M15="Significant",5,IF(M15="Moderate",3,2))))</f>
        <v>6</v>
      </c>
    </row>
    <row r="16" spans="1:27" ht="114.75" x14ac:dyDescent="0.2">
      <c r="A16" s="1" t="s">
        <v>604</v>
      </c>
      <c r="B16" s="133" t="s">
        <v>159</v>
      </c>
      <c r="C16" s="133" t="s">
        <v>160</v>
      </c>
      <c r="D16" s="153" t="s">
        <v>302</v>
      </c>
      <c r="E16" s="1" t="s">
        <v>358</v>
      </c>
      <c r="F16" s="1" t="s">
        <v>2248</v>
      </c>
      <c r="G16" s="134" t="s">
        <v>2249</v>
      </c>
      <c r="H16" s="1" t="s">
        <v>359</v>
      </c>
      <c r="I16" s="1"/>
      <c r="J16" s="1"/>
      <c r="K16" s="2" t="s">
        <v>360</v>
      </c>
      <c r="L16" s="2"/>
      <c r="M16" s="2" t="s">
        <v>33</v>
      </c>
      <c r="N16" s="135" t="s">
        <v>350</v>
      </c>
      <c r="O16" s="136" t="s">
        <v>351</v>
      </c>
      <c r="P16" s="137"/>
      <c r="Q16" s="138"/>
      <c r="R16" s="2"/>
      <c r="S16" s="2"/>
      <c r="T16" s="2" t="s">
        <v>2251</v>
      </c>
      <c r="U16" s="2" t="s">
        <v>2057</v>
      </c>
      <c r="V16" s="2" t="s">
        <v>2058</v>
      </c>
      <c r="AA16" s="139">
        <f>IF(OR(J16="Fail",ISBLANK(J16)),INDEX('Issue Code Table'!C:C,MATCH(N:N,'Issue Code Table'!A:A,0)),IF(M16="Critical",6,IF(M16="Significant",5,IF(M16="Moderate",3,2))))</f>
        <v>6</v>
      </c>
    </row>
    <row r="17" spans="1:27" ht="102" x14ac:dyDescent="0.2">
      <c r="A17" s="140" t="s">
        <v>605</v>
      </c>
      <c r="B17" s="141" t="s">
        <v>361</v>
      </c>
      <c r="C17" s="141" t="s">
        <v>362</v>
      </c>
      <c r="D17" s="155" t="s">
        <v>302</v>
      </c>
      <c r="E17" s="140" t="s">
        <v>363</v>
      </c>
      <c r="F17" s="140" t="s">
        <v>364</v>
      </c>
      <c r="G17" s="142" t="s">
        <v>365</v>
      </c>
      <c r="H17" s="140" t="s">
        <v>366</v>
      </c>
      <c r="I17" s="140"/>
      <c r="J17" s="140"/>
      <c r="K17" s="143" t="s">
        <v>367</v>
      </c>
      <c r="L17" s="143"/>
      <c r="M17" s="143" t="s">
        <v>50</v>
      </c>
      <c r="N17" s="219" t="s">
        <v>368</v>
      </c>
      <c r="O17" s="144" t="s">
        <v>369</v>
      </c>
      <c r="P17" s="145"/>
      <c r="Q17" s="146"/>
      <c r="R17" s="143"/>
      <c r="S17" s="143"/>
      <c r="T17" s="143" t="s">
        <v>370</v>
      </c>
      <c r="U17" s="140" t="s">
        <v>370</v>
      </c>
      <c r="V17" s="140"/>
      <c r="W17" s="156"/>
      <c r="X17" s="156"/>
      <c r="Y17" s="156"/>
      <c r="Z17" s="156"/>
      <c r="AA17" s="131">
        <f>IF(OR(J17="Fail",ISBLANK(J17)),INDEX('Issue Code Table'!C:C,MATCH(N:N,'Issue Code Table'!A:A,0)),IF(M17="Critical",6,IF(M17="Significant",5,IF(M17="Moderate",3,2))))</f>
        <v>4</v>
      </c>
    </row>
    <row r="18" spans="1:27" ht="216.75" x14ac:dyDescent="0.2">
      <c r="A18" s="1" t="s">
        <v>606</v>
      </c>
      <c r="B18" s="133" t="s">
        <v>371</v>
      </c>
      <c r="C18" s="133" t="s">
        <v>372</v>
      </c>
      <c r="D18" s="153" t="s">
        <v>302</v>
      </c>
      <c r="E18" s="1" t="s">
        <v>373</v>
      </c>
      <c r="F18" s="1" t="s">
        <v>2247</v>
      </c>
      <c r="G18" s="134" t="s">
        <v>374</v>
      </c>
      <c r="H18" s="1" t="s">
        <v>375</v>
      </c>
      <c r="I18" s="1"/>
      <c r="J18" s="1"/>
      <c r="K18" s="2" t="s">
        <v>376</v>
      </c>
      <c r="L18" s="2"/>
      <c r="M18" s="2" t="s">
        <v>50</v>
      </c>
      <c r="N18" s="135" t="s">
        <v>377</v>
      </c>
      <c r="O18" s="136" t="s">
        <v>378</v>
      </c>
      <c r="P18" s="137"/>
      <c r="Q18" s="138"/>
      <c r="R18" s="2"/>
      <c r="S18" s="2"/>
      <c r="T18" s="2" t="s">
        <v>379</v>
      </c>
      <c r="U18" s="2" t="s">
        <v>379</v>
      </c>
      <c r="V18" s="2"/>
      <c r="AA18" s="139">
        <f>IF(OR(J18="Fail",ISBLANK(J18)),INDEX('Issue Code Table'!C:C,MATCH(N:N,'Issue Code Table'!A:A,0)),IF(M18="Critical",6,IF(M18="Significant",5,IF(M18="Moderate",3,2))))</f>
        <v>4</v>
      </c>
    </row>
    <row r="19" spans="1:27" ht="114.75" x14ac:dyDescent="0.2">
      <c r="A19" s="140" t="s">
        <v>607</v>
      </c>
      <c r="B19" s="141" t="s">
        <v>361</v>
      </c>
      <c r="C19" s="141" t="s">
        <v>362</v>
      </c>
      <c r="D19" s="155" t="s">
        <v>302</v>
      </c>
      <c r="E19" s="140" t="s">
        <v>380</v>
      </c>
      <c r="F19" s="140" t="s">
        <v>381</v>
      </c>
      <c r="G19" s="142" t="s">
        <v>382</v>
      </c>
      <c r="H19" s="140" t="s">
        <v>383</v>
      </c>
      <c r="I19" s="140"/>
      <c r="J19" s="140"/>
      <c r="K19" s="143" t="s">
        <v>384</v>
      </c>
      <c r="L19" s="143"/>
      <c r="M19" s="143" t="s">
        <v>50</v>
      </c>
      <c r="N19" s="219" t="s">
        <v>368</v>
      </c>
      <c r="O19" s="144" t="s">
        <v>369</v>
      </c>
      <c r="P19" s="145"/>
      <c r="Q19" s="146"/>
      <c r="R19" s="143"/>
      <c r="S19" s="143"/>
      <c r="T19" s="143" t="s">
        <v>380</v>
      </c>
      <c r="U19" s="140" t="s">
        <v>380</v>
      </c>
      <c r="V19" s="140"/>
      <c r="W19" s="156"/>
      <c r="X19" s="156"/>
      <c r="Y19" s="156"/>
      <c r="Z19" s="156"/>
      <c r="AA19" s="131">
        <f>IF(OR(J19="Fail",ISBLANK(J19)),INDEX('Issue Code Table'!C:C,MATCH(N:N,'Issue Code Table'!A:A,0)),IF(M19="Critical",6,IF(M19="Significant",5,IF(M19="Moderate",3,2))))</f>
        <v>4</v>
      </c>
    </row>
    <row r="20" spans="1:27" ht="165.75" x14ac:dyDescent="0.2">
      <c r="A20" s="1" t="s">
        <v>608</v>
      </c>
      <c r="B20" s="133" t="s">
        <v>270</v>
      </c>
      <c r="C20" s="133" t="s">
        <v>271</v>
      </c>
      <c r="D20" s="153" t="s">
        <v>302</v>
      </c>
      <c r="E20" s="1" t="s">
        <v>2121</v>
      </c>
      <c r="F20" s="1" t="s">
        <v>385</v>
      </c>
      <c r="G20" s="134" t="s">
        <v>2122</v>
      </c>
      <c r="H20" s="1" t="s">
        <v>386</v>
      </c>
      <c r="I20" s="1"/>
      <c r="J20" s="1"/>
      <c r="K20" s="2" t="s">
        <v>387</v>
      </c>
      <c r="L20" s="2"/>
      <c r="M20" s="2" t="s">
        <v>50</v>
      </c>
      <c r="N20" s="135" t="s">
        <v>388</v>
      </c>
      <c r="O20" s="136" t="s">
        <v>389</v>
      </c>
      <c r="P20" s="137"/>
      <c r="Q20" s="138"/>
      <c r="R20" s="2"/>
      <c r="S20" s="2"/>
      <c r="T20" s="2" t="s">
        <v>390</v>
      </c>
      <c r="U20" s="2" t="s">
        <v>390</v>
      </c>
      <c r="V20" s="2"/>
      <c r="AA20" s="139">
        <f>IF(OR(J20="Fail",ISBLANK(J20)),INDEX('Issue Code Table'!C:C,MATCH(N:N,'Issue Code Table'!A:A,0)),IF(M20="Critical",6,IF(M20="Significant",5,IF(M20="Moderate",3,2))))</f>
        <v>4</v>
      </c>
    </row>
    <row r="21" spans="1:27" ht="127.5" x14ac:dyDescent="0.2">
      <c r="A21" s="140" t="s">
        <v>609</v>
      </c>
      <c r="B21" s="141" t="s">
        <v>361</v>
      </c>
      <c r="C21" s="141" t="s">
        <v>362</v>
      </c>
      <c r="D21" s="155" t="s">
        <v>302</v>
      </c>
      <c r="E21" s="140" t="s">
        <v>391</v>
      </c>
      <c r="F21" s="140" t="s">
        <v>2246</v>
      </c>
      <c r="G21" s="142" t="s">
        <v>392</v>
      </c>
      <c r="H21" s="140" t="s">
        <v>393</v>
      </c>
      <c r="I21" s="140"/>
      <c r="J21" s="140"/>
      <c r="K21" s="143" t="s">
        <v>394</v>
      </c>
      <c r="L21" s="143"/>
      <c r="M21" s="143" t="s">
        <v>33</v>
      </c>
      <c r="N21" s="219" t="s">
        <v>395</v>
      </c>
      <c r="O21" s="144" t="s">
        <v>396</v>
      </c>
      <c r="P21" s="145"/>
      <c r="Q21" s="146"/>
      <c r="R21" s="143"/>
      <c r="S21" s="143"/>
      <c r="T21" s="143" t="s">
        <v>397</v>
      </c>
      <c r="U21" s="140" t="s">
        <v>397</v>
      </c>
      <c r="V21" s="140" t="s">
        <v>2059</v>
      </c>
      <c r="W21" s="156"/>
      <c r="X21" s="156"/>
      <c r="Y21" s="156"/>
      <c r="Z21" s="156"/>
      <c r="AA21" s="131">
        <f>IF(OR(J21="Fail",ISBLANK(J21)),INDEX('Issue Code Table'!C:C,MATCH(N:N,'Issue Code Table'!A:A,0)),IF(M21="Critical",6,IF(M21="Significant",5,IF(M21="Moderate",3,2))))</f>
        <v>5</v>
      </c>
    </row>
    <row r="22" spans="1:27" ht="114.75" x14ac:dyDescent="0.2">
      <c r="A22" s="1" t="s">
        <v>610</v>
      </c>
      <c r="B22" s="133" t="s">
        <v>398</v>
      </c>
      <c r="C22" s="133" t="s">
        <v>399</v>
      </c>
      <c r="D22" s="153" t="s">
        <v>302</v>
      </c>
      <c r="E22" s="1" t="s">
        <v>400</v>
      </c>
      <c r="F22" s="1" t="s">
        <v>2245</v>
      </c>
      <c r="G22" s="134" t="s">
        <v>401</v>
      </c>
      <c r="H22" s="1" t="s">
        <v>402</v>
      </c>
      <c r="I22" s="1"/>
      <c r="J22" s="1"/>
      <c r="K22" s="2" t="s">
        <v>403</v>
      </c>
      <c r="L22" s="2"/>
      <c r="M22" s="2" t="s">
        <v>50</v>
      </c>
      <c r="N22" s="135" t="s">
        <v>404</v>
      </c>
      <c r="O22" s="136" t="s">
        <v>405</v>
      </c>
      <c r="P22" s="137"/>
      <c r="Q22" s="138"/>
      <c r="R22" s="2"/>
      <c r="S22" s="2"/>
      <c r="T22" s="2" t="s">
        <v>406</v>
      </c>
      <c r="U22" s="2" t="s">
        <v>2060</v>
      </c>
      <c r="V22" s="2"/>
      <c r="AA22" s="139">
        <f>IF(OR(J22="Fail",ISBLANK(J22)),INDEX('Issue Code Table'!C:C,MATCH(N:N,'Issue Code Table'!A:A,0)),IF(M22="Critical",6,IF(M22="Significant",5,IF(M22="Moderate",3,2))))</f>
        <v>3</v>
      </c>
    </row>
    <row r="23" spans="1:27" ht="178.5" x14ac:dyDescent="0.2">
      <c r="A23" s="140" t="s">
        <v>611</v>
      </c>
      <c r="B23" s="141" t="s">
        <v>159</v>
      </c>
      <c r="C23" s="141" t="s">
        <v>160</v>
      </c>
      <c r="D23" s="155" t="s">
        <v>302</v>
      </c>
      <c r="E23" s="140" t="s">
        <v>407</v>
      </c>
      <c r="F23" s="140" t="s">
        <v>408</v>
      </c>
      <c r="G23" s="142" t="s">
        <v>2270</v>
      </c>
      <c r="H23" s="140" t="s">
        <v>409</v>
      </c>
      <c r="I23" s="140"/>
      <c r="J23" s="140"/>
      <c r="K23" s="143" t="s">
        <v>410</v>
      </c>
      <c r="L23" s="143"/>
      <c r="M23" s="143" t="s">
        <v>50</v>
      </c>
      <c r="N23" s="219" t="s">
        <v>411</v>
      </c>
      <c r="O23" s="144" t="s">
        <v>412</v>
      </c>
      <c r="P23" s="145"/>
      <c r="Q23" s="146"/>
      <c r="R23" s="143"/>
      <c r="S23" s="143"/>
      <c r="T23" s="143" t="s">
        <v>413</v>
      </c>
      <c r="U23" s="140" t="s">
        <v>2061</v>
      </c>
      <c r="V23" s="140"/>
      <c r="W23" s="156"/>
      <c r="X23" s="156"/>
      <c r="Y23" s="156"/>
      <c r="Z23" s="156"/>
      <c r="AA23" s="131">
        <f>IF(OR(J23="Fail",ISBLANK(J23)),INDEX('Issue Code Table'!C:C,MATCH(N:N,'Issue Code Table'!A:A,0)),IF(M23="Critical",6,IF(M23="Significant",5,IF(M23="Moderate",3,2))))</f>
        <v>4</v>
      </c>
    </row>
    <row r="24" spans="1:27" ht="63.75" x14ac:dyDescent="0.2">
      <c r="A24" s="1" t="s">
        <v>612</v>
      </c>
      <c r="B24" s="133" t="s">
        <v>345</v>
      </c>
      <c r="C24" s="133" t="s">
        <v>346</v>
      </c>
      <c r="D24" s="153" t="s">
        <v>302</v>
      </c>
      <c r="E24" s="1" t="s">
        <v>414</v>
      </c>
      <c r="F24" s="1" t="s">
        <v>2257</v>
      </c>
      <c r="G24" s="134" t="s">
        <v>415</v>
      </c>
      <c r="H24" s="1" t="s">
        <v>2171</v>
      </c>
      <c r="I24" s="1"/>
      <c r="J24" s="1"/>
      <c r="K24" s="2" t="s">
        <v>416</v>
      </c>
      <c r="L24" s="2"/>
      <c r="M24" s="2" t="s">
        <v>33</v>
      </c>
      <c r="N24" s="135" t="s">
        <v>417</v>
      </c>
      <c r="O24" s="136" t="s">
        <v>418</v>
      </c>
      <c r="P24" s="137"/>
      <c r="Q24" s="138"/>
      <c r="R24" s="2"/>
      <c r="S24" s="2"/>
      <c r="T24" s="2" t="s">
        <v>419</v>
      </c>
      <c r="U24" s="2" t="s">
        <v>2062</v>
      </c>
      <c r="V24" s="2" t="s">
        <v>2081</v>
      </c>
      <c r="AA24" s="139">
        <f>IF(OR(J24="Fail",ISBLANK(J24)),INDEX('Issue Code Table'!C:C,MATCH(N:N,'Issue Code Table'!A:A,0)),IF(M24="Critical",6,IF(M24="Significant",5,IF(M24="Moderate",3,2))))</f>
        <v>6</v>
      </c>
    </row>
    <row r="25" spans="1:27" ht="114.75" x14ac:dyDescent="0.2">
      <c r="A25" s="140" t="s">
        <v>613</v>
      </c>
      <c r="B25" s="141" t="s">
        <v>159</v>
      </c>
      <c r="C25" s="141" t="s">
        <v>160</v>
      </c>
      <c r="D25" s="155" t="s">
        <v>302</v>
      </c>
      <c r="E25" s="140" t="s">
        <v>2211</v>
      </c>
      <c r="F25" s="140" t="s">
        <v>420</v>
      </c>
      <c r="G25" s="142" t="s">
        <v>421</v>
      </c>
      <c r="H25" s="140" t="s">
        <v>422</v>
      </c>
      <c r="I25" s="140"/>
      <c r="J25" s="140"/>
      <c r="K25" s="143" t="s">
        <v>423</v>
      </c>
      <c r="L25" s="143"/>
      <c r="M25" s="143" t="s">
        <v>33</v>
      </c>
      <c r="N25" s="219" t="s">
        <v>350</v>
      </c>
      <c r="O25" s="144" t="s">
        <v>351</v>
      </c>
      <c r="P25" s="145"/>
      <c r="Q25" s="146"/>
      <c r="R25" s="143"/>
      <c r="S25" s="143"/>
      <c r="T25" s="143" t="s">
        <v>424</v>
      </c>
      <c r="U25" s="140" t="s">
        <v>424</v>
      </c>
      <c r="V25" s="140" t="s">
        <v>2059</v>
      </c>
      <c r="W25" s="156"/>
      <c r="X25" s="156"/>
      <c r="Y25" s="156"/>
      <c r="Z25" s="156"/>
      <c r="AA25" s="131">
        <f>IF(OR(J25="Fail",ISBLANK(J25)),INDEX('Issue Code Table'!C:C,MATCH(N:N,'Issue Code Table'!A:A,0)),IF(M25="Critical",6,IF(M25="Significant",5,IF(M25="Moderate",3,2))))</f>
        <v>6</v>
      </c>
    </row>
    <row r="26" spans="1:27" ht="318.75" x14ac:dyDescent="0.2">
      <c r="A26" s="1" t="s">
        <v>614</v>
      </c>
      <c r="B26" s="133" t="s">
        <v>174</v>
      </c>
      <c r="C26" s="133" t="s">
        <v>175</v>
      </c>
      <c r="D26" s="153" t="s">
        <v>302</v>
      </c>
      <c r="E26" s="1" t="s">
        <v>2212</v>
      </c>
      <c r="F26" s="1" t="s">
        <v>425</v>
      </c>
      <c r="G26" s="134" t="s">
        <v>426</v>
      </c>
      <c r="H26" s="1" t="s">
        <v>427</v>
      </c>
      <c r="I26" s="1"/>
      <c r="J26" s="1"/>
      <c r="K26" s="2" t="s">
        <v>428</v>
      </c>
      <c r="L26" s="2"/>
      <c r="M26" s="2" t="s">
        <v>33</v>
      </c>
      <c r="N26" s="135" t="s">
        <v>417</v>
      </c>
      <c r="O26" s="136" t="s">
        <v>418</v>
      </c>
      <c r="P26" s="137"/>
      <c r="Q26" s="138"/>
      <c r="R26" s="2"/>
      <c r="S26" s="2"/>
      <c r="T26" s="2" t="s">
        <v>429</v>
      </c>
      <c r="U26" s="2" t="s">
        <v>429</v>
      </c>
      <c r="V26" s="2" t="s">
        <v>2063</v>
      </c>
      <c r="AA26" s="139">
        <f>IF(OR(J26="Fail",ISBLANK(J26)),INDEX('Issue Code Table'!C:C,MATCH(N:N,'Issue Code Table'!A:A,0)),IF(M26="Critical",6,IF(M26="Significant",5,IF(M26="Moderate",3,2))))</f>
        <v>6</v>
      </c>
    </row>
    <row r="27" spans="1:27" ht="89.25" x14ac:dyDescent="0.2">
      <c r="A27" s="140" t="s">
        <v>615</v>
      </c>
      <c r="B27" s="141" t="s">
        <v>143</v>
      </c>
      <c r="C27" s="141" t="s">
        <v>144</v>
      </c>
      <c r="D27" s="155" t="s">
        <v>302</v>
      </c>
      <c r="E27" s="140" t="s">
        <v>430</v>
      </c>
      <c r="F27" s="140" t="s">
        <v>431</v>
      </c>
      <c r="G27" s="142" t="s">
        <v>432</v>
      </c>
      <c r="H27" s="140" t="s">
        <v>433</v>
      </c>
      <c r="I27" s="140"/>
      <c r="J27" s="140"/>
      <c r="K27" s="143" t="s">
        <v>434</v>
      </c>
      <c r="L27" s="143"/>
      <c r="M27" s="143" t="s">
        <v>50</v>
      </c>
      <c r="N27" s="219" t="s">
        <v>149</v>
      </c>
      <c r="O27" s="144" t="s">
        <v>150</v>
      </c>
      <c r="P27" s="145"/>
      <c r="Q27" s="146"/>
      <c r="R27" s="143"/>
      <c r="S27" s="143"/>
      <c r="T27" s="143" t="s">
        <v>435</v>
      </c>
      <c r="U27" s="140" t="s">
        <v>2213</v>
      </c>
      <c r="V27" s="140"/>
      <c r="W27" s="156"/>
      <c r="X27" s="156"/>
      <c r="Y27" s="156"/>
      <c r="Z27" s="156"/>
      <c r="AA27" s="131">
        <f>IF(OR(J27="Fail",ISBLANK(J27)),INDEX('Issue Code Table'!C:C,MATCH(N:N,'Issue Code Table'!A:A,0)),IF(M27="Critical",6,IF(M27="Significant",5,IF(M27="Moderate",3,2))))</f>
        <v>4</v>
      </c>
    </row>
    <row r="28" spans="1:27" ht="191.25" x14ac:dyDescent="0.2">
      <c r="A28" s="1" t="s">
        <v>616</v>
      </c>
      <c r="B28" s="133" t="s">
        <v>143</v>
      </c>
      <c r="C28" s="133" t="s">
        <v>144</v>
      </c>
      <c r="D28" s="153" t="s">
        <v>302</v>
      </c>
      <c r="E28" s="1" t="s">
        <v>436</v>
      </c>
      <c r="F28" s="1" t="s">
        <v>437</v>
      </c>
      <c r="G28" s="134" t="s">
        <v>438</v>
      </c>
      <c r="H28" s="1" t="s">
        <v>439</v>
      </c>
      <c r="I28" s="1"/>
      <c r="J28" s="1"/>
      <c r="K28" s="2" t="s">
        <v>440</v>
      </c>
      <c r="L28" s="2"/>
      <c r="M28" s="2" t="s">
        <v>50</v>
      </c>
      <c r="N28" s="135" t="s">
        <v>149</v>
      </c>
      <c r="O28" s="136" t="s">
        <v>150</v>
      </c>
      <c r="P28" s="137"/>
      <c r="Q28" s="138"/>
      <c r="R28" s="2"/>
      <c r="S28" s="2"/>
      <c r="T28" s="2" t="s">
        <v>2172</v>
      </c>
      <c r="U28" s="2" t="s">
        <v>2064</v>
      </c>
      <c r="V28" s="2"/>
      <c r="AA28" s="139">
        <f>IF(OR(J28="Fail",ISBLANK(J28)),INDEX('Issue Code Table'!C:C,MATCH(N:N,'Issue Code Table'!A:A,0)),IF(M28="Critical",6,IF(M28="Significant",5,IF(M28="Moderate",3,2))))</f>
        <v>4</v>
      </c>
    </row>
    <row r="29" spans="1:27" ht="165.75" x14ac:dyDescent="0.2">
      <c r="A29" s="140" t="s">
        <v>617</v>
      </c>
      <c r="B29" s="141" t="s">
        <v>361</v>
      </c>
      <c r="C29" s="141" t="s">
        <v>362</v>
      </c>
      <c r="D29" s="155" t="s">
        <v>302</v>
      </c>
      <c r="E29" s="140" t="s">
        <v>2174</v>
      </c>
      <c r="F29" s="140" t="s">
        <v>441</v>
      </c>
      <c r="G29" s="142" t="s">
        <v>442</v>
      </c>
      <c r="H29" s="140" t="s">
        <v>443</v>
      </c>
      <c r="I29" s="140"/>
      <c r="J29" s="140"/>
      <c r="K29" s="143" t="s">
        <v>444</v>
      </c>
      <c r="L29" s="143"/>
      <c r="M29" s="143" t="s">
        <v>33</v>
      </c>
      <c r="N29" s="219" t="s">
        <v>34</v>
      </c>
      <c r="O29" s="144" t="s">
        <v>35</v>
      </c>
      <c r="P29" s="145"/>
      <c r="Q29" s="146"/>
      <c r="R29" s="143"/>
      <c r="S29" s="143"/>
      <c r="T29" s="143" t="s">
        <v>445</v>
      </c>
      <c r="U29" s="140" t="s">
        <v>445</v>
      </c>
      <c r="V29" s="140" t="s">
        <v>2065</v>
      </c>
      <c r="W29" s="156"/>
      <c r="X29" s="156"/>
      <c r="Y29" s="156"/>
      <c r="Z29" s="156"/>
      <c r="AA29" s="131">
        <f>IF(OR(J29="Fail",ISBLANK(J29)),INDEX('Issue Code Table'!C:C,MATCH(N:N,'Issue Code Table'!A:A,0)),IF(M29="Critical",6,IF(M29="Significant",5,IF(M29="Moderate",3,2))))</f>
        <v>5</v>
      </c>
    </row>
    <row r="30" spans="1:27" ht="204" x14ac:dyDescent="0.2">
      <c r="A30" s="1" t="s">
        <v>618</v>
      </c>
      <c r="B30" s="133" t="s">
        <v>446</v>
      </c>
      <c r="C30" s="133" t="s">
        <v>447</v>
      </c>
      <c r="D30" s="153" t="s">
        <v>302</v>
      </c>
      <c r="E30" s="1" t="s">
        <v>448</v>
      </c>
      <c r="F30" s="1" t="s">
        <v>449</v>
      </c>
      <c r="G30" s="134" t="s">
        <v>450</v>
      </c>
      <c r="H30" s="1" t="s">
        <v>451</v>
      </c>
      <c r="I30" s="1"/>
      <c r="J30" s="1"/>
      <c r="K30" s="2" t="s">
        <v>452</v>
      </c>
      <c r="L30" s="2"/>
      <c r="M30" s="2" t="s">
        <v>33</v>
      </c>
      <c r="N30" s="135" t="s">
        <v>34</v>
      </c>
      <c r="O30" s="136" t="s">
        <v>35</v>
      </c>
      <c r="P30" s="137"/>
      <c r="Q30" s="138"/>
      <c r="R30" s="2"/>
      <c r="S30" s="2"/>
      <c r="T30" s="2" t="s">
        <v>453</v>
      </c>
      <c r="U30" s="2" t="s">
        <v>2066</v>
      </c>
      <c r="V30" s="2" t="s">
        <v>2067</v>
      </c>
      <c r="AA30" s="139">
        <f>IF(OR(J30="Fail",ISBLANK(J30)),INDEX('Issue Code Table'!C:C,MATCH(N:N,'Issue Code Table'!A:A,0)),IF(M30="Critical",6,IF(M30="Significant",5,IF(M30="Moderate",3,2))))</f>
        <v>5</v>
      </c>
    </row>
    <row r="31" spans="1:27" ht="114.75" x14ac:dyDescent="0.2">
      <c r="A31" s="140" t="s">
        <v>619</v>
      </c>
      <c r="B31" s="141" t="s">
        <v>270</v>
      </c>
      <c r="C31" s="141" t="s">
        <v>271</v>
      </c>
      <c r="D31" s="155" t="s">
        <v>302</v>
      </c>
      <c r="E31" s="140" t="s">
        <v>454</v>
      </c>
      <c r="F31" s="140" t="s">
        <v>2244</v>
      </c>
      <c r="G31" s="142" t="s">
        <v>455</v>
      </c>
      <c r="H31" s="140" t="s">
        <v>456</v>
      </c>
      <c r="I31" s="140"/>
      <c r="J31" s="140"/>
      <c r="K31" s="143" t="s">
        <v>457</v>
      </c>
      <c r="L31" s="143"/>
      <c r="M31" s="143" t="s">
        <v>50</v>
      </c>
      <c r="N31" s="219" t="s">
        <v>388</v>
      </c>
      <c r="O31" s="144" t="s">
        <v>389</v>
      </c>
      <c r="P31" s="145"/>
      <c r="Q31" s="146"/>
      <c r="R31" s="143"/>
      <c r="S31" s="143"/>
      <c r="T31" s="143" t="s">
        <v>2243</v>
      </c>
      <c r="U31" s="140" t="s">
        <v>2068</v>
      </c>
      <c r="V31" s="140"/>
      <c r="W31" s="156"/>
      <c r="X31" s="156"/>
      <c r="Y31" s="156"/>
      <c r="Z31" s="156"/>
      <c r="AA31" s="131">
        <f>IF(OR(J31="Fail",ISBLANK(J31)),INDEX('Issue Code Table'!C:C,MATCH(N:N,'Issue Code Table'!A:A,0)),IF(M31="Critical",6,IF(M31="Significant",5,IF(M31="Moderate",3,2))))</f>
        <v>4</v>
      </c>
    </row>
    <row r="32" spans="1:27" ht="63.75" x14ac:dyDescent="0.2">
      <c r="A32" s="1" t="s">
        <v>620</v>
      </c>
      <c r="B32" s="133" t="s">
        <v>143</v>
      </c>
      <c r="C32" s="133" t="s">
        <v>144</v>
      </c>
      <c r="D32" s="153" t="s">
        <v>302</v>
      </c>
      <c r="E32" s="1" t="s">
        <v>458</v>
      </c>
      <c r="F32" s="1" t="s">
        <v>459</v>
      </c>
      <c r="G32" s="134" t="s">
        <v>460</v>
      </c>
      <c r="H32" s="1" t="s">
        <v>461</v>
      </c>
      <c r="I32" s="1"/>
      <c r="J32" s="1"/>
      <c r="K32" s="2" t="s">
        <v>462</v>
      </c>
      <c r="L32" s="2"/>
      <c r="M32" s="2" t="s">
        <v>33</v>
      </c>
      <c r="N32" s="135" t="s">
        <v>463</v>
      </c>
      <c r="O32" s="136" t="s">
        <v>464</v>
      </c>
      <c r="P32" s="137"/>
      <c r="Q32" s="138"/>
      <c r="R32" s="2"/>
      <c r="S32" s="2"/>
      <c r="T32" s="2" t="s">
        <v>465</v>
      </c>
      <c r="U32" s="2" t="s">
        <v>465</v>
      </c>
      <c r="V32" s="2" t="s">
        <v>2069</v>
      </c>
      <c r="AA32" s="139">
        <f>IF(OR(J32="Fail",ISBLANK(J32)),INDEX('Issue Code Table'!C:C,MATCH(N:N,'Issue Code Table'!A:A,0)),IF(M32="Critical",6,IF(M32="Significant",5,IF(M32="Moderate",3,2))))</f>
        <v>5</v>
      </c>
    </row>
    <row r="33" spans="1:27" ht="204" x14ac:dyDescent="0.2">
      <c r="A33" s="140" t="s">
        <v>621</v>
      </c>
      <c r="B33" s="141" t="s">
        <v>446</v>
      </c>
      <c r="C33" s="141" t="s">
        <v>447</v>
      </c>
      <c r="D33" s="155" t="s">
        <v>302</v>
      </c>
      <c r="E33" s="140" t="s">
        <v>466</v>
      </c>
      <c r="F33" s="140" t="s">
        <v>2175</v>
      </c>
      <c r="G33" s="142" t="s">
        <v>467</v>
      </c>
      <c r="H33" s="140" t="s">
        <v>468</v>
      </c>
      <c r="I33" s="140"/>
      <c r="J33" s="140"/>
      <c r="K33" s="143" t="s">
        <v>469</v>
      </c>
      <c r="L33" s="143"/>
      <c r="M33" s="143" t="s">
        <v>50</v>
      </c>
      <c r="N33" s="219" t="s">
        <v>470</v>
      </c>
      <c r="O33" s="144" t="s">
        <v>471</v>
      </c>
      <c r="P33" s="145"/>
      <c r="Q33" s="146"/>
      <c r="R33" s="143"/>
      <c r="S33" s="143"/>
      <c r="T33" s="143" t="s">
        <v>472</v>
      </c>
      <c r="U33" s="140" t="s">
        <v>2070</v>
      </c>
      <c r="V33" s="140"/>
      <c r="W33" s="156"/>
      <c r="X33" s="156"/>
      <c r="Y33" s="156"/>
      <c r="Z33" s="156"/>
      <c r="AA33" s="131">
        <f>IF(OR(J33="Fail",ISBLANK(J33)),INDEX('Issue Code Table'!C:C,MATCH(N:N,'Issue Code Table'!A:A,0)),IF(M33="Critical",6,IF(M33="Significant",5,IF(M33="Moderate",3,2))))</f>
        <v>4</v>
      </c>
    </row>
    <row r="34" spans="1:27" ht="127.5" x14ac:dyDescent="0.2">
      <c r="A34" s="1" t="s">
        <v>622</v>
      </c>
      <c r="B34" s="133" t="s">
        <v>214</v>
      </c>
      <c r="C34" s="133" t="s">
        <v>215</v>
      </c>
      <c r="D34" s="153" t="s">
        <v>302</v>
      </c>
      <c r="E34" s="1" t="s">
        <v>473</v>
      </c>
      <c r="F34" s="1" t="s">
        <v>474</v>
      </c>
      <c r="G34" s="134" t="s">
        <v>475</v>
      </c>
      <c r="H34" s="1" t="s">
        <v>476</v>
      </c>
      <c r="I34" s="1"/>
      <c r="J34" s="1"/>
      <c r="K34" s="2" t="s">
        <v>477</v>
      </c>
      <c r="L34" s="2"/>
      <c r="M34" s="2" t="s">
        <v>33</v>
      </c>
      <c r="N34" s="135" t="s">
        <v>478</v>
      </c>
      <c r="O34" s="136" t="s">
        <v>479</v>
      </c>
      <c r="P34" s="137"/>
      <c r="Q34" s="138"/>
      <c r="R34" s="2"/>
      <c r="S34" s="2"/>
      <c r="T34" s="2" t="s">
        <v>480</v>
      </c>
      <c r="U34" s="2" t="s">
        <v>480</v>
      </c>
      <c r="V34" s="2" t="s">
        <v>2071</v>
      </c>
      <c r="AA34" s="139">
        <f>IF(OR(J34="Fail",ISBLANK(J34)),INDEX('Issue Code Table'!C:C,MATCH(N:N,'Issue Code Table'!A:A,0)),IF(M34="Critical",6,IF(M34="Significant",5,IF(M34="Moderate",3,2))))</f>
        <v>6</v>
      </c>
    </row>
    <row r="35" spans="1:27" ht="153" x14ac:dyDescent="0.2">
      <c r="A35" s="140" t="s">
        <v>623</v>
      </c>
      <c r="B35" s="141" t="s">
        <v>361</v>
      </c>
      <c r="C35" s="141" t="s">
        <v>362</v>
      </c>
      <c r="D35" s="155" t="s">
        <v>302</v>
      </c>
      <c r="E35" s="140" t="s">
        <v>481</v>
      </c>
      <c r="F35" s="140" t="s">
        <v>2176</v>
      </c>
      <c r="G35" s="142" t="s">
        <v>482</v>
      </c>
      <c r="H35" s="140" t="s">
        <v>483</v>
      </c>
      <c r="I35" s="140"/>
      <c r="J35" s="140"/>
      <c r="K35" s="143" t="s">
        <v>484</v>
      </c>
      <c r="L35" s="143"/>
      <c r="M35" s="143" t="s">
        <v>50</v>
      </c>
      <c r="N35" s="219" t="s">
        <v>368</v>
      </c>
      <c r="O35" s="144" t="s">
        <v>369</v>
      </c>
      <c r="P35" s="145"/>
      <c r="Q35" s="146"/>
      <c r="R35" s="143"/>
      <c r="S35" s="143"/>
      <c r="T35" s="143" t="s">
        <v>485</v>
      </c>
      <c r="U35" s="140" t="s">
        <v>485</v>
      </c>
      <c r="V35" s="140"/>
      <c r="W35" s="156"/>
      <c r="X35" s="156"/>
      <c r="Y35" s="156"/>
      <c r="Z35" s="156"/>
      <c r="AA35" s="131">
        <f>IF(OR(J35="Fail",ISBLANK(J35)),INDEX('Issue Code Table'!C:C,MATCH(N:N,'Issue Code Table'!A:A,0)),IF(M35="Critical",6,IF(M35="Significant",5,IF(M35="Moderate",3,2))))</f>
        <v>4</v>
      </c>
    </row>
    <row r="36" spans="1:27" ht="165.75" x14ac:dyDescent="0.2">
      <c r="A36" s="1" t="s">
        <v>624</v>
      </c>
      <c r="B36" s="133" t="s">
        <v>486</v>
      </c>
      <c r="C36" s="133" t="s">
        <v>27</v>
      </c>
      <c r="D36" s="153" t="s">
        <v>302</v>
      </c>
      <c r="E36" s="1" t="s">
        <v>487</v>
      </c>
      <c r="F36" s="1" t="s">
        <v>488</v>
      </c>
      <c r="G36" s="134" t="s">
        <v>489</v>
      </c>
      <c r="H36" s="1" t="s">
        <v>490</v>
      </c>
      <c r="I36" s="1"/>
      <c r="J36" s="1"/>
      <c r="K36" s="2" t="s">
        <v>491</v>
      </c>
      <c r="L36" s="2"/>
      <c r="M36" s="2" t="s">
        <v>50</v>
      </c>
      <c r="N36" s="135" t="s">
        <v>368</v>
      </c>
      <c r="O36" s="136" t="s">
        <v>369</v>
      </c>
      <c r="P36" s="137"/>
      <c r="Q36" s="138"/>
      <c r="R36" s="2"/>
      <c r="S36" s="2"/>
      <c r="T36" s="2" t="s">
        <v>492</v>
      </c>
      <c r="U36" s="2" t="s">
        <v>492</v>
      </c>
      <c r="V36" s="2"/>
      <c r="AA36" s="139">
        <f>IF(OR(J36="Fail",ISBLANK(J36)),INDEX('Issue Code Table'!C:C,MATCH(N:N,'Issue Code Table'!A:A,0)),IF(M36="Critical",6,IF(M36="Significant",5,IF(M36="Moderate",3,2))))</f>
        <v>4</v>
      </c>
    </row>
    <row r="37" spans="1:27" ht="229.5" x14ac:dyDescent="0.2">
      <c r="A37" s="140" t="s">
        <v>625</v>
      </c>
      <c r="B37" s="141" t="s">
        <v>159</v>
      </c>
      <c r="C37" s="141" t="s">
        <v>160</v>
      </c>
      <c r="D37" s="155" t="s">
        <v>302</v>
      </c>
      <c r="E37" s="140" t="s">
        <v>493</v>
      </c>
      <c r="F37" s="140" t="s">
        <v>494</v>
      </c>
      <c r="G37" s="142" t="s">
        <v>2177</v>
      </c>
      <c r="H37" s="140" t="s">
        <v>495</v>
      </c>
      <c r="I37" s="140"/>
      <c r="J37" s="140"/>
      <c r="K37" s="143" t="s">
        <v>496</v>
      </c>
      <c r="L37" s="143"/>
      <c r="M37" s="143" t="s">
        <v>33</v>
      </c>
      <c r="N37" s="219" t="s">
        <v>350</v>
      </c>
      <c r="O37" s="144" t="s">
        <v>351</v>
      </c>
      <c r="P37" s="145"/>
      <c r="Q37" s="146"/>
      <c r="R37" s="143"/>
      <c r="S37" s="143"/>
      <c r="T37" s="143" t="s">
        <v>497</v>
      </c>
      <c r="U37" s="140" t="s">
        <v>2072</v>
      </c>
      <c r="V37" s="140" t="s">
        <v>2073</v>
      </c>
      <c r="W37" s="156"/>
      <c r="X37" s="156"/>
      <c r="Y37" s="156"/>
      <c r="Z37" s="156"/>
      <c r="AA37" s="131">
        <f>IF(OR(J37="Fail",ISBLANK(J37)),INDEX('Issue Code Table'!C:C,MATCH(N:N,'Issue Code Table'!A:A,0)),IF(M37="Critical",6,IF(M37="Significant",5,IF(M37="Moderate",3,2))))</f>
        <v>6</v>
      </c>
    </row>
    <row r="38" spans="1:27" ht="140.25" x14ac:dyDescent="0.2">
      <c r="A38" s="1" t="s">
        <v>626</v>
      </c>
      <c r="B38" s="133" t="s">
        <v>143</v>
      </c>
      <c r="C38" s="133" t="s">
        <v>144</v>
      </c>
      <c r="D38" s="153" t="s">
        <v>302</v>
      </c>
      <c r="E38" s="1" t="s">
        <v>498</v>
      </c>
      <c r="F38" s="1" t="s">
        <v>499</v>
      </c>
      <c r="G38" s="134" t="s">
        <v>2178</v>
      </c>
      <c r="H38" s="1" t="s">
        <v>2214</v>
      </c>
      <c r="I38" s="1"/>
      <c r="J38" s="1"/>
      <c r="K38" s="2" t="s">
        <v>500</v>
      </c>
      <c r="L38" s="2"/>
      <c r="M38" s="2" t="s">
        <v>50</v>
      </c>
      <c r="N38" s="135" t="s">
        <v>411</v>
      </c>
      <c r="O38" s="136" t="s">
        <v>412</v>
      </c>
      <c r="P38" s="137"/>
      <c r="Q38" s="138"/>
      <c r="R38" s="2"/>
      <c r="S38" s="2"/>
      <c r="T38" s="2" t="s">
        <v>501</v>
      </c>
      <c r="U38" s="2" t="s">
        <v>501</v>
      </c>
      <c r="V38" s="2"/>
      <c r="AA38" s="139">
        <f>IF(OR(J38="Fail",ISBLANK(J38)),INDEX('Issue Code Table'!C:C,MATCH(N:N,'Issue Code Table'!A:A,0)),IF(M38="Critical",6,IF(M38="Significant",5,IF(M38="Moderate",3,2))))</f>
        <v>4</v>
      </c>
    </row>
    <row r="39" spans="1:27" ht="140.25" x14ac:dyDescent="0.2">
      <c r="A39" s="140" t="s">
        <v>627</v>
      </c>
      <c r="B39" s="141" t="s">
        <v>159</v>
      </c>
      <c r="C39" s="141" t="s">
        <v>160</v>
      </c>
      <c r="D39" s="155" t="s">
        <v>302</v>
      </c>
      <c r="E39" s="140" t="s">
        <v>502</v>
      </c>
      <c r="F39" s="140" t="s">
        <v>503</v>
      </c>
      <c r="G39" s="142" t="s">
        <v>2269</v>
      </c>
      <c r="H39" s="140" t="s">
        <v>504</v>
      </c>
      <c r="I39" s="140"/>
      <c r="J39" s="140"/>
      <c r="K39" s="143" t="s">
        <v>505</v>
      </c>
      <c r="L39" s="143"/>
      <c r="M39" s="143" t="s">
        <v>50</v>
      </c>
      <c r="N39" s="219" t="s">
        <v>411</v>
      </c>
      <c r="O39" s="144" t="s">
        <v>412</v>
      </c>
      <c r="P39" s="145"/>
      <c r="Q39" s="146"/>
      <c r="R39" s="143"/>
      <c r="S39" s="143"/>
      <c r="T39" s="143" t="s">
        <v>506</v>
      </c>
      <c r="U39" s="140" t="s">
        <v>2215</v>
      </c>
      <c r="V39" s="140"/>
      <c r="W39" s="156"/>
      <c r="X39" s="156"/>
      <c r="Y39" s="156"/>
      <c r="Z39" s="156"/>
      <c r="AA39" s="131">
        <f>IF(OR(J39="Fail",ISBLANK(J39)),INDEX('Issue Code Table'!C:C,MATCH(N:N,'Issue Code Table'!A:A,0)),IF(M39="Critical",6,IF(M39="Significant",5,IF(M39="Moderate",3,2))))</f>
        <v>4</v>
      </c>
    </row>
    <row r="40" spans="1:27" ht="153" x14ac:dyDescent="0.2">
      <c r="A40" s="1" t="s">
        <v>628</v>
      </c>
      <c r="B40" s="133" t="s">
        <v>143</v>
      </c>
      <c r="C40" s="133" t="s">
        <v>144</v>
      </c>
      <c r="D40" s="153" t="s">
        <v>302</v>
      </c>
      <c r="E40" s="1" t="s">
        <v>507</v>
      </c>
      <c r="F40" s="1" t="s">
        <v>508</v>
      </c>
      <c r="G40" s="134" t="s">
        <v>509</v>
      </c>
      <c r="H40" s="1" t="s">
        <v>510</v>
      </c>
      <c r="I40" s="1"/>
      <c r="J40" s="1"/>
      <c r="K40" s="2" t="s">
        <v>511</v>
      </c>
      <c r="L40" s="2"/>
      <c r="M40" s="2" t="s">
        <v>50</v>
      </c>
      <c r="N40" s="135" t="s">
        <v>411</v>
      </c>
      <c r="O40" s="136" t="s">
        <v>412</v>
      </c>
      <c r="P40" s="137"/>
      <c r="Q40" s="138"/>
      <c r="R40" s="2"/>
      <c r="S40" s="2"/>
      <c r="T40" s="2" t="s">
        <v>507</v>
      </c>
      <c r="U40" s="2" t="s">
        <v>507</v>
      </c>
      <c r="V40" s="2"/>
      <c r="AA40" s="139">
        <f>IF(OR(J40="Fail",ISBLANK(J40)),INDEX('Issue Code Table'!C:C,MATCH(N:N,'Issue Code Table'!A:A,0)),IF(M40="Critical",6,IF(M40="Significant",5,IF(M40="Moderate",3,2))))</f>
        <v>4</v>
      </c>
    </row>
    <row r="41" spans="1:27" ht="127.5" x14ac:dyDescent="0.2">
      <c r="A41" s="140" t="s">
        <v>629</v>
      </c>
      <c r="B41" s="141" t="s">
        <v>159</v>
      </c>
      <c r="C41" s="141" t="s">
        <v>160</v>
      </c>
      <c r="D41" s="155" t="s">
        <v>302</v>
      </c>
      <c r="E41" s="140" t="s">
        <v>512</v>
      </c>
      <c r="F41" s="140" t="s">
        <v>513</v>
      </c>
      <c r="G41" s="142" t="s">
        <v>514</v>
      </c>
      <c r="H41" s="140" t="s">
        <v>515</v>
      </c>
      <c r="I41" s="140"/>
      <c r="J41" s="140"/>
      <c r="K41" s="143" t="s">
        <v>516</v>
      </c>
      <c r="L41" s="143"/>
      <c r="M41" s="143" t="s">
        <v>50</v>
      </c>
      <c r="N41" s="219" t="s">
        <v>411</v>
      </c>
      <c r="O41" s="144" t="s">
        <v>412</v>
      </c>
      <c r="P41" s="145"/>
      <c r="Q41" s="146"/>
      <c r="R41" s="143"/>
      <c r="S41" s="143"/>
      <c r="T41" s="143" t="s">
        <v>517</v>
      </c>
      <c r="U41" s="140" t="s">
        <v>517</v>
      </c>
      <c r="V41" s="140"/>
      <c r="W41" s="156"/>
      <c r="X41" s="156"/>
      <c r="Y41" s="156"/>
      <c r="Z41" s="156"/>
      <c r="AA41" s="131">
        <f>IF(OR(J41="Fail",ISBLANK(J41)),INDEX('Issue Code Table'!C:C,MATCH(N:N,'Issue Code Table'!A:A,0)),IF(M41="Critical",6,IF(M41="Significant",5,IF(M41="Moderate",3,2))))</f>
        <v>4</v>
      </c>
    </row>
    <row r="42" spans="1:27" ht="204" x14ac:dyDescent="0.2">
      <c r="A42" s="1" t="s">
        <v>630</v>
      </c>
      <c r="B42" s="133" t="s">
        <v>143</v>
      </c>
      <c r="C42" s="133" t="s">
        <v>144</v>
      </c>
      <c r="D42" s="153" t="s">
        <v>302</v>
      </c>
      <c r="E42" s="1" t="s">
        <v>518</v>
      </c>
      <c r="F42" s="1" t="s">
        <v>519</v>
      </c>
      <c r="G42" s="134" t="s">
        <v>520</v>
      </c>
      <c r="H42" s="1" t="s">
        <v>521</v>
      </c>
      <c r="I42" s="1"/>
      <c r="J42" s="1"/>
      <c r="K42" s="2" t="s">
        <v>521</v>
      </c>
      <c r="L42" s="2"/>
      <c r="M42" s="2" t="s">
        <v>50</v>
      </c>
      <c r="N42" s="135" t="s">
        <v>411</v>
      </c>
      <c r="O42" s="136" t="s">
        <v>412</v>
      </c>
      <c r="P42" s="137"/>
      <c r="Q42" s="138"/>
      <c r="R42" s="2"/>
      <c r="S42" s="2"/>
      <c r="T42" s="2" t="s">
        <v>522</v>
      </c>
      <c r="U42" s="2" t="s">
        <v>522</v>
      </c>
      <c r="V42" s="2"/>
      <c r="AA42" s="139">
        <f>IF(OR(J42="Fail",ISBLANK(J42)),INDEX('Issue Code Table'!C:C,MATCH(N:N,'Issue Code Table'!A:A,0)),IF(M42="Critical",6,IF(M42="Significant",5,IF(M42="Moderate",3,2))))</f>
        <v>4</v>
      </c>
    </row>
    <row r="43" spans="1:27" ht="140.25" x14ac:dyDescent="0.2">
      <c r="A43" s="140" t="s">
        <v>631</v>
      </c>
      <c r="B43" s="141" t="s">
        <v>361</v>
      </c>
      <c r="C43" s="141" t="s">
        <v>362</v>
      </c>
      <c r="D43" s="155" t="s">
        <v>302</v>
      </c>
      <c r="E43" s="140" t="s">
        <v>523</v>
      </c>
      <c r="F43" s="140" t="s">
        <v>524</v>
      </c>
      <c r="G43" s="142" t="s">
        <v>525</v>
      </c>
      <c r="H43" s="140" t="s">
        <v>526</v>
      </c>
      <c r="I43" s="140"/>
      <c r="J43" s="140"/>
      <c r="K43" s="143" t="s">
        <v>527</v>
      </c>
      <c r="L43" s="143"/>
      <c r="M43" s="143" t="s">
        <v>50</v>
      </c>
      <c r="N43" s="219" t="s">
        <v>368</v>
      </c>
      <c r="O43" s="144" t="s">
        <v>369</v>
      </c>
      <c r="P43" s="145"/>
      <c r="Q43" s="146"/>
      <c r="R43" s="143"/>
      <c r="S43" s="143"/>
      <c r="T43" s="143" t="s">
        <v>528</v>
      </c>
      <c r="U43" s="140" t="s">
        <v>528</v>
      </c>
      <c r="V43" s="140"/>
      <c r="W43" s="156"/>
      <c r="X43" s="156"/>
      <c r="Y43" s="156"/>
      <c r="Z43" s="156"/>
      <c r="AA43" s="131">
        <f>IF(OR(J43="Fail",ISBLANK(J43)),INDEX('Issue Code Table'!C:C,MATCH(N:N,'Issue Code Table'!A:A,0)),IF(M43="Critical",6,IF(M43="Significant",5,IF(M43="Moderate",3,2))))</f>
        <v>4</v>
      </c>
    </row>
    <row r="44" spans="1:27" ht="140.25" x14ac:dyDescent="0.2">
      <c r="A44" s="1" t="s">
        <v>632</v>
      </c>
      <c r="B44" s="133" t="s">
        <v>159</v>
      </c>
      <c r="C44" s="133" t="s">
        <v>160</v>
      </c>
      <c r="D44" s="153" t="s">
        <v>302</v>
      </c>
      <c r="E44" s="1" t="s">
        <v>529</v>
      </c>
      <c r="F44" s="1" t="s">
        <v>530</v>
      </c>
      <c r="G44" s="134" t="s">
        <v>531</v>
      </c>
      <c r="H44" s="1" t="s">
        <v>532</v>
      </c>
      <c r="I44" s="1"/>
      <c r="J44" s="1"/>
      <c r="K44" s="2" t="s">
        <v>533</v>
      </c>
      <c r="L44" s="2"/>
      <c r="M44" s="2" t="s">
        <v>50</v>
      </c>
      <c r="N44" s="135" t="s">
        <v>411</v>
      </c>
      <c r="O44" s="136" t="s">
        <v>412</v>
      </c>
      <c r="P44" s="137"/>
      <c r="Q44" s="138"/>
      <c r="R44" s="2"/>
      <c r="S44" s="2"/>
      <c r="T44" s="2" t="s">
        <v>534</v>
      </c>
      <c r="U44" s="2" t="s">
        <v>2074</v>
      </c>
      <c r="V44" s="2"/>
      <c r="AA44" s="139">
        <f>IF(OR(J44="Fail",ISBLANK(J44)),INDEX('Issue Code Table'!C:C,MATCH(N:N,'Issue Code Table'!A:A,0)),IF(M44="Critical",6,IF(M44="Significant",5,IF(M44="Moderate",3,2))))</f>
        <v>4</v>
      </c>
    </row>
    <row r="45" spans="1:27" ht="280.5" x14ac:dyDescent="0.2">
      <c r="A45" s="140" t="s">
        <v>633</v>
      </c>
      <c r="B45" s="141" t="s">
        <v>159</v>
      </c>
      <c r="C45" s="141" t="s">
        <v>160</v>
      </c>
      <c r="D45" s="155" t="s">
        <v>302</v>
      </c>
      <c r="E45" s="140" t="s">
        <v>2252</v>
      </c>
      <c r="F45" s="140" t="s">
        <v>2253</v>
      </c>
      <c r="G45" s="142" t="s">
        <v>2255</v>
      </c>
      <c r="H45" s="140" t="s">
        <v>2254</v>
      </c>
      <c r="I45" s="140"/>
      <c r="J45" s="140"/>
      <c r="K45" s="143" t="s">
        <v>2258</v>
      </c>
      <c r="L45" s="143"/>
      <c r="M45" s="143" t="s">
        <v>50</v>
      </c>
      <c r="N45" s="219" t="s">
        <v>411</v>
      </c>
      <c r="O45" s="144" t="s">
        <v>412</v>
      </c>
      <c r="P45" s="145"/>
      <c r="Q45" s="146"/>
      <c r="R45" s="143"/>
      <c r="S45" s="143"/>
      <c r="T45" s="143" t="s">
        <v>2256</v>
      </c>
      <c r="U45" s="140" t="s">
        <v>2256</v>
      </c>
      <c r="V45" s="140"/>
      <c r="W45" s="156"/>
      <c r="X45" s="156"/>
      <c r="Y45" s="156"/>
      <c r="Z45" s="156"/>
      <c r="AA45" s="131">
        <f>IF(OR(J45="Fail",ISBLANK(J45)),INDEX('Issue Code Table'!C:C,MATCH(N:N,'Issue Code Table'!A:A,0)),IF(M45="Critical",6,IF(M45="Significant",5,IF(M45="Moderate",3,2))))</f>
        <v>4</v>
      </c>
    </row>
    <row r="46" spans="1:27" ht="89.25" x14ac:dyDescent="0.2">
      <c r="A46" s="1" t="s">
        <v>634</v>
      </c>
      <c r="B46" s="133" t="s">
        <v>361</v>
      </c>
      <c r="C46" s="133" t="s">
        <v>362</v>
      </c>
      <c r="D46" s="153" t="s">
        <v>302</v>
      </c>
      <c r="E46" s="1" t="s">
        <v>535</v>
      </c>
      <c r="F46" s="1" t="s">
        <v>536</v>
      </c>
      <c r="G46" s="134" t="s">
        <v>537</v>
      </c>
      <c r="H46" s="1" t="s">
        <v>2216</v>
      </c>
      <c r="I46" s="1"/>
      <c r="J46" s="1"/>
      <c r="K46" s="2" t="s">
        <v>2179</v>
      </c>
      <c r="L46" s="2"/>
      <c r="M46" s="2" t="s">
        <v>50</v>
      </c>
      <c r="N46" s="135" t="s">
        <v>368</v>
      </c>
      <c r="O46" s="136" t="s">
        <v>369</v>
      </c>
      <c r="P46" s="137"/>
      <c r="Q46" s="138"/>
      <c r="R46" s="2"/>
      <c r="S46" s="2"/>
      <c r="T46" s="2" t="s">
        <v>538</v>
      </c>
      <c r="U46" s="2" t="s">
        <v>2075</v>
      </c>
      <c r="V46" s="2"/>
      <c r="AA46" s="139">
        <f>IF(OR(J46="Fail",ISBLANK(J46)),INDEX('Issue Code Table'!C:C,MATCH(N:N,'Issue Code Table'!A:A,0)),IF(M46="Critical",6,IF(M46="Significant",5,IF(M46="Moderate",3,2))))</f>
        <v>4</v>
      </c>
    </row>
    <row r="47" spans="1:27" ht="229.5" x14ac:dyDescent="0.2">
      <c r="A47" s="140" t="s">
        <v>635</v>
      </c>
      <c r="B47" s="141" t="s">
        <v>279</v>
      </c>
      <c r="C47" s="141" t="s">
        <v>280</v>
      </c>
      <c r="D47" s="155" t="s">
        <v>302</v>
      </c>
      <c r="E47" s="140" t="s">
        <v>539</v>
      </c>
      <c r="F47" s="140" t="s">
        <v>540</v>
      </c>
      <c r="G47" s="142" t="s">
        <v>541</v>
      </c>
      <c r="H47" s="140" t="s">
        <v>542</v>
      </c>
      <c r="I47" s="140"/>
      <c r="J47" s="140"/>
      <c r="K47" s="143" t="s">
        <v>543</v>
      </c>
      <c r="L47" s="143"/>
      <c r="M47" s="143" t="s">
        <v>50</v>
      </c>
      <c r="N47" s="219" t="s">
        <v>544</v>
      </c>
      <c r="O47" s="144" t="s">
        <v>545</v>
      </c>
      <c r="P47" s="145"/>
      <c r="Q47" s="146"/>
      <c r="R47" s="143"/>
      <c r="S47" s="143"/>
      <c r="T47" s="143" t="s">
        <v>546</v>
      </c>
      <c r="U47" s="140" t="s">
        <v>546</v>
      </c>
      <c r="V47" s="140"/>
      <c r="W47" s="156"/>
      <c r="X47" s="156"/>
      <c r="Y47" s="156"/>
      <c r="Z47" s="156"/>
      <c r="AA47" s="131" t="e">
        <f>IF(OR(J47="Fail",ISBLANK(J47)),INDEX('Issue Code Table'!C:C,MATCH(N:N,'Issue Code Table'!A:A,0)),IF(M47="Critical",6,IF(M47="Significant",5,IF(M47="Moderate",3,2))))</f>
        <v>#N/A</v>
      </c>
    </row>
    <row r="48" spans="1:27" ht="153" x14ac:dyDescent="0.2">
      <c r="A48" s="1" t="s">
        <v>636</v>
      </c>
      <c r="B48" s="133" t="s">
        <v>361</v>
      </c>
      <c r="C48" s="133" t="s">
        <v>362</v>
      </c>
      <c r="D48" s="153" t="s">
        <v>302</v>
      </c>
      <c r="E48" s="1" t="s">
        <v>547</v>
      </c>
      <c r="F48" s="1" t="s">
        <v>548</v>
      </c>
      <c r="G48" s="134" t="s">
        <v>2217</v>
      </c>
      <c r="H48" s="1" t="s">
        <v>549</v>
      </c>
      <c r="I48" s="1"/>
      <c r="J48" s="1"/>
      <c r="K48" s="2" t="s">
        <v>550</v>
      </c>
      <c r="L48" s="2"/>
      <c r="M48" s="2" t="s">
        <v>50</v>
      </c>
      <c r="N48" s="135" t="s">
        <v>368</v>
      </c>
      <c r="O48" s="136" t="s">
        <v>369</v>
      </c>
      <c r="P48" s="137"/>
      <c r="Q48" s="138"/>
      <c r="R48" s="2"/>
      <c r="S48" s="2"/>
      <c r="T48" s="2" t="s">
        <v>2218</v>
      </c>
      <c r="U48" s="2" t="s">
        <v>2218</v>
      </c>
      <c r="V48" s="2"/>
      <c r="AA48" s="139">
        <f>IF(OR(J48="Fail",ISBLANK(J48)),INDEX('Issue Code Table'!C:C,MATCH(N:N,'Issue Code Table'!A:A,0)),IF(M48="Critical",6,IF(M48="Significant",5,IF(M48="Moderate",3,2))))</f>
        <v>4</v>
      </c>
    </row>
    <row r="49" spans="1:27" ht="51" x14ac:dyDescent="0.2">
      <c r="A49" s="140" t="s">
        <v>637</v>
      </c>
      <c r="B49" s="141" t="s">
        <v>551</v>
      </c>
      <c r="C49" s="141" t="s">
        <v>552</v>
      </c>
      <c r="D49" s="155" t="s">
        <v>302</v>
      </c>
      <c r="E49" s="140" t="s">
        <v>553</v>
      </c>
      <c r="F49" s="140" t="s">
        <v>554</v>
      </c>
      <c r="G49" s="142" t="s">
        <v>555</v>
      </c>
      <c r="H49" s="140" t="s">
        <v>556</v>
      </c>
      <c r="I49" s="140"/>
      <c r="J49" s="140"/>
      <c r="K49" s="143" t="s">
        <v>557</v>
      </c>
      <c r="L49" s="143"/>
      <c r="M49" s="143" t="s">
        <v>22</v>
      </c>
      <c r="N49" s="219" t="s">
        <v>558</v>
      </c>
      <c r="O49" s="144" t="s">
        <v>559</v>
      </c>
      <c r="P49" s="145"/>
      <c r="Q49" s="146"/>
      <c r="R49" s="143"/>
      <c r="S49" s="143"/>
      <c r="T49" s="143" t="s">
        <v>560</v>
      </c>
      <c r="U49" s="140" t="s">
        <v>560</v>
      </c>
      <c r="V49" s="140"/>
      <c r="W49" s="156"/>
      <c r="X49" s="156"/>
      <c r="Y49" s="156"/>
      <c r="Z49" s="156"/>
      <c r="AA49" s="131" t="e">
        <f>IF(OR(J49="Fail",ISBLANK(J49)),INDEX('Issue Code Table'!C:C,MATCH(N:N,'Issue Code Table'!A:A,0)),IF(M49="Critical",6,IF(M49="Significant",5,IF(M49="Moderate",3,2))))</f>
        <v>#N/A</v>
      </c>
    </row>
    <row r="50" spans="1:27" ht="255" x14ac:dyDescent="0.2">
      <c r="A50" s="1" t="s">
        <v>638</v>
      </c>
      <c r="B50" s="133" t="s">
        <v>561</v>
      </c>
      <c r="C50" s="133" t="s">
        <v>562</v>
      </c>
      <c r="D50" s="153" t="s">
        <v>302</v>
      </c>
      <c r="E50" s="1" t="s">
        <v>563</v>
      </c>
      <c r="F50" s="1" t="s">
        <v>564</v>
      </c>
      <c r="G50" s="134" t="s">
        <v>2219</v>
      </c>
      <c r="H50" s="1" t="s">
        <v>565</v>
      </c>
      <c r="I50" s="1"/>
      <c r="J50" s="1"/>
      <c r="K50" s="2" t="s">
        <v>2180</v>
      </c>
      <c r="L50" s="2"/>
      <c r="M50" s="2" t="s">
        <v>33</v>
      </c>
      <c r="N50" s="135" t="s">
        <v>566</v>
      </c>
      <c r="O50" s="136" t="s">
        <v>567</v>
      </c>
      <c r="P50" s="137"/>
      <c r="Q50" s="138"/>
      <c r="R50" s="2"/>
      <c r="S50" s="2"/>
      <c r="T50" s="2" t="s">
        <v>568</v>
      </c>
      <c r="U50" s="2" t="s">
        <v>568</v>
      </c>
      <c r="V50" s="2" t="s">
        <v>2076</v>
      </c>
      <c r="AA50" s="139" t="e">
        <f>IF(OR(J50="Fail",ISBLANK(J50)),INDEX('Issue Code Table'!C:C,MATCH(N:N,'Issue Code Table'!A:A,0)),IF(M50="Critical",6,IF(M50="Significant",5,IF(M50="Moderate",3,2))))</f>
        <v>#N/A</v>
      </c>
    </row>
    <row r="51" spans="1:27" ht="127.5" x14ac:dyDescent="0.2">
      <c r="A51" s="140" t="s">
        <v>639</v>
      </c>
      <c r="B51" s="141" t="s">
        <v>214</v>
      </c>
      <c r="C51" s="141" t="s">
        <v>215</v>
      </c>
      <c r="D51" s="155" t="s">
        <v>302</v>
      </c>
      <c r="E51" s="140" t="s">
        <v>569</v>
      </c>
      <c r="F51" s="140" t="s">
        <v>570</v>
      </c>
      <c r="G51" s="142" t="s">
        <v>2230</v>
      </c>
      <c r="H51" s="140" t="s">
        <v>571</v>
      </c>
      <c r="I51" s="140"/>
      <c r="J51" s="140"/>
      <c r="K51" s="143" t="s">
        <v>572</v>
      </c>
      <c r="L51" s="143"/>
      <c r="M51" s="143" t="s">
        <v>50</v>
      </c>
      <c r="N51" s="219" t="s">
        <v>220</v>
      </c>
      <c r="O51" s="144" t="s">
        <v>221</v>
      </c>
      <c r="P51" s="145"/>
      <c r="Q51" s="146"/>
      <c r="R51" s="143"/>
      <c r="S51" s="143"/>
      <c r="T51" s="143" t="s">
        <v>573</v>
      </c>
      <c r="U51" s="140" t="s">
        <v>2220</v>
      </c>
      <c r="V51" s="140"/>
      <c r="W51" s="156"/>
      <c r="X51" s="156"/>
      <c r="Y51" s="156"/>
      <c r="Z51" s="156"/>
      <c r="AA51" s="131">
        <f>IF(OR(J51="Fail",ISBLANK(J51)),INDEX('Issue Code Table'!C:C,MATCH(N:N,'Issue Code Table'!A:A,0)),IF(M51="Critical",6,IF(M51="Significant",5,IF(M51="Moderate",3,2))))</f>
        <v>3</v>
      </c>
    </row>
    <row r="52" spans="1:27" ht="102" x14ac:dyDescent="0.2">
      <c r="A52" s="1" t="s">
        <v>640</v>
      </c>
      <c r="B52" s="133" t="s">
        <v>446</v>
      </c>
      <c r="C52" s="133" t="s">
        <v>447</v>
      </c>
      <c r="D52" s="153" t="s">
        <v>302</v>
      </c>
      <c r="E52" s="1" t="s">
        <v>574</v>
      </c>
      <c r="F52" s="1" t="s">
        <v>575</v>
      </c>
      <c r="G52" s="134" t="s">
        <v>576</v>
      </c>
      <c r="H52" s="1" t="s">
        <v>577</v>
      </c>
      <c r="I52" s="1"/>
      <c r="J52" s="1"/>
      <c r="K52" s="2" t="s">
        <v>578</v>
      </c>
      <c r="L52" s="2"/>
      <c r="M52" s="2" t="s">
        <v>33</v>
      </c>
      <c r="N52" s="135" t="s">
        <v>579</v>
      </c>
      <c r="O52" s="136" t="s">
        <v>580</v>
      </c>
      <c r="P52" s="137"/>
      <c r="Q52" s="138"/>
      <c r="R52" s="2"/>
      <c r="S52" s="2"/>
      <c r="T52" s="2" t="s">
        <v>2077</v>
      </c>
      <c r="U52" s="2" t="s">
        <v>2077</v>
      </c>
      <c r="V52" s="2" t="s">
        <v>2082</v>
      </c>
      <c r="AA52" s="139" t="e">
        <f>IF(OR(J52="Fail",ISBLANK(J52)),INDEX('Issue Code Table'!C:C,MATCH(N:N,'Issue Code Table'!A:A,0)),IF(M52="Critical",6,IF(M52="Significant",5,IF(M52="Moderate",3,2))))</f>
        <v>#N/A</v>
      </c>
    </row>
    <row r="53" spans="1:27" ht="63.75" x14ac:dyDescent="0.2">
      <c r="A53" s="140" t="s">
        <v>641</v>
      </c>
      <c r="B53" s="141" t="s">
        <v>581</v>
      </c>
      <c r="C53" s="141" t="s">
        <v>582</v>
      </c>
      <c r="D53" s="155" t="s">
        <v>302</v>
      </c>
      <c r="E53" s="140" t="s">
        <v>583</v>
      </c>
      <c r="F53" s="140" t="s">
        <v>2145</v>
      </c>
      <c r="G53" s="142" t="s">
        <v>584</v>
      </c>
      <c r="H53" s="140" t="s">
        <v>585</v>
      </c>
      <c r="I53" s="140"/>
      <c r="J53" s="140"/>
      <c r="K53" s="143" t="s">
        <v>2182</v>
      </c>
      <c r="L53" s="143"/>
      <c r="M53" s="143" t="s">
        <v>50</v>
      </c>
      <c r="N53" s="143" t="s">
        <v>586</v>
      </c>
      <c r="O53" s="144" t="s">
        <v>2181</v>
      </c>
      <c r="P53" s="145"/>
      <c r="Q53" s="146"/>
      <c r="R53" s="143"/>
      <c r="S53" s="143"/>
      <c r="T53" s="143" t="s">
        <v>587</v>
      </c>
      <c r="U53" s="140" t="s">
        <v>587</v>
      </c>
      <c r="V53" s="140"/>
      <c r="W53" s="156"/>
      <c r="X53" s="156"/>
      <c r="Y53" s="156"/>
      <c r="Z53" s="156"/>
      <c r="AA53" s="131">
        <f>IF(OR(J53="Fail",ISBLANK(J53)),INDEX('Issue Code Table'!C:C,MATCH(N:N,'Issue Code Table'!A:A,0)),IF(M53="Critical",6,IF(M53="Significant",5,IF(M53="Moderate",3,2))))</f>
        <v>2</v>
      </c>
    </row>
    <row r="54" spans="1:27" ht="216.75" x14ac:dyDescent="0.2">
      <c r="A54" s="1" t="s">
        <v>128</v>
      </c>
      <c r="B54" s="133" t="s">
        <v>129</v>
      </c>
      <c r="C54" s="133" t="s">
        <v>130</v>
      </c>
      <c r="D54" s="153" t="s">
        <v>302</v>
      </c>
      <c r="E54" s="1" t="s">
        <v>2106</v>
      </c>
      <c r="F54" s="1" t="s">
        <v>131</v>
      </c>
      <c r="G54" s="134" t="s">
        <v>132</v>
      </c>
      <c r="H54" s="1" t="s">
        <v>2221</v>
      </c>
      <c r="I54" s="1"/>
      <c r="J54" s="1"/>
      <c r="K54" s="2" t="s">
        <v>133</v>
      </c>
      <c r="L54" s="2"/>
      <c r="M54" s="2" t="s">
        <v>22</v>
      </c>
      <c r="N54" s="135" t="s">
        <v>134</v>
      </c>
      <c r="O54" s="136" t="s">
        <v>135</v>
      </c>
      <c r="P54" s="137">
        <v>2.1</v>
      </c>
      <c r="Q54" s="138" t="s">
        <v>1988</v>
      </c>
      <c r="R54" s="2" t="s">
        <v>671</v>
      </c>
      <c r="S54" s="2"/>
      <c r="T54" s="2" t="s">
        <v>672</v>
      </c>
      <c r="U54" s="1" t="s">
        <v>2007</v>
      </c>
      <c r="V54" s="1"/>
      <c r="AA54" s="139" t="e">
        <f>IF(OR(J54="Fail",ISBLANK(J54)),INDEX('Issue Code Table'!C:C,MATCH(N:N,'Issue Code Table'!A:A,0)),IF(M54="Critical",6,IF(M54="Significant",5,IF(M54="Moderate",3,2))))</f>
        <v>#N/A</v>
      </c>
    </row>
    <row r="55" spans="1:27" ht="178.5" x14ac:dyDescent="0.2">
      <c r="A55" s="140" t="s">
        <v>136</v>
      </c>
      <c r="B55" s="141" t="s">
        <v>129</v>
      </c>
      <c r="C55" s="141" t="s">
        <v>130</v>
      </c>
      <c r="D55" s="155" t="s">
        <v>302</v>
      </c>
      <c r="E55" s="140" t="s">
        <v>2144</v>
      </c>
      <c r="F55" s="140" t="s">
        <v>137</v>
      </c>
      <c r="G55" s="142" t="s">
        <v>138</v>
      </c>
      <c r="H55" s="140" t="s">
        <v>2183</v>
      </c>
      <c r="I55" s="140"/>
      <c r="J55" s="140"/>
      <c r="K55" s="143" t="s">
        <v>139</v>
      </c>
      <c r="L55" s="143"/>
      <c r="M55" s="143" t="s">
        <v>22</v>
      </c>
      <c r="N55" s="143" t="s">
        <v>140</v>
      </c>
      <c r="O55" s="144" t="s">
        <v>141</v>
      </c>
      <c r="P55" s="145">
        <v>2.1</v>
      </c>
      <c r="Q55" s="146" t="s">
        <v>673</v>
      </c>
      <c r="R55" s="143" t="s">
        <v>674</v>
      </c>
      <c r="S55" s="143"/>
      <c r="T55" s="143" t="s">
        <v>675</v>
      </c>
      <c r="U55" s="143" t="s">
        <v>2008</v>
      </c>
      <c r="V55" s="143"/>
      <c r="W55" s="156"/>
      <c r="X55" s="156"/>
      <c r="Y55" s="156"/>
      <c r="Z55" s="156"/>
      <c r="AA55" s="131">
        <f>IF(OR(J55="Fail",ISBLANK(J55)),INDEX('Issue Code Table'!C:C,MATCH(N:N,'Issue Code Table'!A:A,0)),IF(M55="Critical",6,IF(M55="Significant",5,IF(M55="Moderate",3,2))))</f>
        <v>4</v>
      </c>
    </row>
    <row r="56" spans="1:27" ht="127.5" x14ac:dyDescent="0.2">
      <c r="A56" s="1" t="s">
        <v>36</v>
      </c>
      <c r="B56" s="133" t="s">
        <v>37</v>
      </c>
      <c r="C56" s="133" t="s">
        <v>38</v>
      </c>
      <c r="D56" s="157" t="s">
        <v>648</v>
      </c>
      <c r="E56" s="1" t="s">
        <v>2143</v>
      </c>
      <c r="F56" s="1" t="s">
        <v>39</v>
      </c>
      <c r="G56" s="134" t="s">
        <v>40</v>
      </c>
      <c r="H56" s="1" t="s">
        <v>41</v>
      </c>
      <c r="I56" s="1"/>
      <c r="J56" s="1"/>
      <c r="K56" s="2" t="s">
        <v>42</v>
      </c>
      <c r="L56" s="2"/>
      <c r="M56" s="2" t="s">
        <v>33</v>
      </c>
      <c r="N56" s="2" t="s">
        <v>43</v>
      </c>
      <c r="O56" s="136" t="s">
        <v>44</v>
      </c>
      <c r="P56" s="137">
        <v>1</v>
      </c>
      <c r="Q56" s="147">
        <v>1.1000000000000001</v>
      </c>
      <c r="R56" s="2" t="s">
        <v>650</v>
      </c>
      <c r="S56" s="2"/>
      <c r="T56" s="2" t="s">
        <v>653</v>
      </c>
      <c r="U56" s="2" t="s">
        <v>1992</v>
      </c>
      <c r="V56" s="2" t="s">
        <v>1993</v>
      </c>
      <c r="AA56" s="139">
        <f>IF(OR(J56="Fail",ISBLANK(J56)),INDEX('Issue Code Table'!C:C,MATCH(N:N,'Issue Code Table'!A:A,0)),IF(M56="Critical",6,IF(M56="Significant",5,IF(M56="Moderate",3,2))))</f>
        <v>6</v>
      </c>
    </row>
    <row r="57" spans="1:27" ht="156" customHeight="1" x14ac:dyDescent="0.2">
      <c r="A57" s="140" t="s">
        <v>45</v>
      </c>
      <c r="B57" s="141" t="s">
        <v>37</v>
      </c>
      <c r="C57" s="141" t="s">
        <v>38</v>
      </c>
      <c r="D57" s="158" t="s">
        <v>648</v>
      </c>
      <c r="E57" s="140" t="s">
        <v>2142</v>
      </c>
      <c r="F57" s="140" t="s">
        <v>46</v>
      </c>
      <c r="G57" s="142" t="s">
        <v>47</v>
      </c>
      <c r="H57" s="140" t="s">
        <v>48</v>
      </c>
      <c r="I57" s="140"/>
      <c r="J57" s="140"/>
      <c r="K57" s="143" t="s">
        <v>49</v>
      </c>
      <c r="L57" s="143"/>
      <c r="M57" s="143" t="s">
        <v>50</v>
      </c>
      <c r="N57" s="143" t="s">
        <v>51</v>
      </c>
      <c r="O57" s="144" t="s">
        <v>52</v>
      </c>
      <c r="P57" s="145">
        <v>1</v>
      </c>
      <c r="Q57" s="146">
        <v>1.2</v>
      </c>
      <c r="R57" s="143" t="s">
        <v>651</v>
      </c>
      <c r="S57" s="143"/>
      <c r="T57" s="143" t="s">
        <v>652</v>
      </c>
      <c r="U57" s="140" t="s">
        <v>1994</v>
      </c>
      <c r="V57" s="140"/>
      <c r="W57" s="156"/>
      <c r="X57" s="156"/>
      <c r="Y57" s="156"/>
      <c r="Z57" s="156"/>
      <c r="AA57" s="131">
        <f>IF(OR(J57="Fail",ISBLANK(J57)),INDEX('Issue Code Table'!C:C,MATCH(N:N,'Issue Code Table'!A:A,0)),IF(M57="Critical",6,IF(M57="Significant",5,IF(M57="Moderate",3,2))))</f>
        <v>4</v>
      </c>
    </row>
    <row r="58" spans="1:27" ht="149.44999999999999" customHeight="1" x14ac:dyDescent="0.2">
      <c r="A58" s="1" t="s">
        <v>53</v>
      </c>
      <c r="B58" s="133" t="s">
        <v>37</v>
      </c>
      <c r="C58" s="133" t="s">
        <v>38</v>
      </c>
      <c r="D58" s="133" t="s">
        <v>302</v>
      </c>
      <c r="E58" s="220" t="s">
        <v>2141</v>
      </c>
      <c r="F58" s="1" t="s">
        <v>54</v>
      </c>
      <c r="G58" s="134" t="s">
        <v>55</v>
      </c>
      <c r="H58" s="1" t="s">
        <v>56</v>
      </c>
      <c r="I58" s="1"/>
      <c r="J58" s="1"/>
      <c r="K58" s="2" t="s">
        <v>56</v>
      </c>
      <c r="L58" s="2" t="s">
        <v>2241</v>
      </c>
      <c r="M58" s="2" t="s">
        <v>50</v>
      </c>
      <c r="N58" s="2" t="s">
        <v>51</v>
      </c>
      <c r="O58" s="136" t="s">
        <v>52</v>
      </c>
      <c r="P58" s="137">
        <v>1</v>
      </c>
      <c r="Q58" s="138">
        <v>1.3</v>
      </c>
      <c r="R58" s="2" t="s">
        <v>654</v>
      </c>
      <c r="S58" s="2"/>
      <c r="T58" s="2" t="s">
        <v>655</v>
      </c>
      <c r="U58" s="2" t="s">
        <v>1995</v>
      </c>
      <c r="V58" s="2"/>
      <c r="AA58" s="139">
        <f>IF(OR(J58="Fail",ISBLANK(J58)),INDEX('Issue Code Table'!C:C,MATCH(N:N,'Issue Code Table'!A:A,0)),IF(M58="Critical",6,IF(M58="Significant",5,IF(M58="Moderate",3,2))))</f>
        <v>4</v>
      </c>
    </row>
    <row r="59" spans="1:27" ht="216.75" x14ac:dyDescent="0.2">
      <c r="A59" s="140" t="s">
        <v>57</v>
      </c>
      <c r="B59" s="141" t="s">
        <v>37</v>
      </c>
      <c r="C59" s="141" t="s">
        <v>38</v>
      </c>
      <c r="D59" s="155" t="s">
        <v>302</v>
      </c>
      <c r="E59" s="140" t="s">
        <v>2222</v>
      </c>
      <c r="F59" s="140" t="s">
        <v>58</v>
      </c>
      <c r="G59" s="142" t="s">
        <v>59</v>
      </c>
      <c r="H59" s="140" t="s">
        <v>2223</v>
      </c>
      <c r="I59" s="140"/>
      <c r="J59" s="140"/>
      <c r="K59" s="143" t="s">
        <v>60</v>
      </c>
      <c r="L59" s="143" t="s">
        <v>2240</v>
      </c>
      <c r="M59" s="143" t="s">
        <v>50</v>
      </c>
      <c r="N59" s="143" t="s">
        <v>61</v>
      </c>
      <c r="O59" s="144" t="s">
        <v>2224</v>
      </c>
      <c r="P59" s="145">
        <v>1</v>
      </c>
      <c r="Q59" s="146" t="s">
        <v>2107</v>
      </c>
      <c r="R59" s="143" t="s">
        <v>656</v>
      </c>
      <c r="S59" s="143"/>
      <c r="T59" s="143" t="s">
        <v>657</v>
      </c>
      <c r="U59" s="140" t="s">
        <v>1996</v>
      </c>
      <c r="V59" s="140"/>
      <c r="W59" s="156"/>
      <c r="X59" s="156"/>
      <c r="Y59" s="156"/>
      <c r="Z59" s="156"/>
      <c r="AA59" s="131">
        <f>IF(OR(J59="Fail",ISBLANK(J59)),INDEX('Issue Code Table'!C:C,MATCH(N:N,'Issue Code Table'!A:A,0)),IF(M59="Critical",6,IF(M59="Significant",5,IF(M59="Moderate",3,2))))</f>
        <v>3</v>
      </c>
    </row>
    <row r="60" spans="1:27" ht="140.25" x14ac:dyDescent="0.2">
      <c r="A60" s="1" t="s">
        <v>62</v>
      </c>
      <c r="B60" s="133" t="s">
        <v>37</v>
      </c>
      <c r="C60" s="133" t="s">
        <v>38</v>
      </c>
      <c r="D60" s="157" t="s">
        <v>648</v>
      </c>
      <c r="E60" s="1" t="s">
        <v>2140</v>
      </c>
      <c r="F60" s="1" t="s">
        <v>63</v>
      </c>
      <c r="G60" s="134" t="s">
        <v>64</v>
      </c>
      <c r="H60" s="1" t="s">
        <v>65</v>
      </c>
      <c r="I60" s="1"/>
      <c r="J60" s="1"/>
      <c r="K60" s="2" t="s">
        <v>65</v>
      </c>
      <c r="L60" s="2" t="s">
        <v>2237</v>
      </c>
      <c r="M60" s="2" t="s">
        <v>33</v>
      </c>
      <c r="N60" s="2" t="s">
        <v>66</v>
      </c>
      <c r="O60" s="136" t="s">
        <v>67</v>
      </c>
      <c r="P60" s="137">
        <v>1</v>
      </c>
      <c r="Q60" s="138">
        <v>1.5</v>
      </c>
      <c r="R60" s="2" t="s">
        <v>658</v>
      </c>
      <c r="S60" s="2"/>
      <c r="T60" s="2" t="s">
        <v>2232</v>
      </c>
      <c r="U60" s="2" t="s">
        <v>1997</v>
      </c>
      <c r="V60" s="2" t="s">
        <v>2225</v>
      </c>
      <c r="AA60" s="139">
        <f>IF(OR(J60="Fail",ISBLANK(J60)),INDEX('Issue Code Table'!C:C,MATCH(N:N,'Issue Code Table'!A:A,0)),IF(M60="Critical",6,IF(M60="Significant",5,IF(M60="Moderate",3,2))))</f>
        <v>5</v>
      </c>
    </row>
    <row r="61" spans="1:27" ht="127.5" x14ac:dyDescent="0.2">
      <c r="A61" s="140" t="s">
        <v>68</v>
      </c>
      <c r="B61" s="141" t="s">
        <v>69</v>
      </c>
      <c r="C61" s="141" t="s">
        <v>70</v>
      </c>
      <c r="D61" s="158" t="s">
        <v>648</v>
      </c>
      <c r="E61" s="140" t="s">
        <v>2139</v>
      </c>
      <c r="F61" s="140" t="s">
        <v>71</v>
      </c>
      <c r="G61" s="142" t="s">
        <v>72</v>
      </c>
      <c r="H61" s="140" t="s">
        <v>73</v>
      </c>
      <c r="I61" s="140"/>
      <c r="J61" s="140"/>
      <c r="K61" s="143" t="s">
        <v>74</v>
      </c>
      <c r="L61" s="143" t="s">
        <v>75</v>
      </c>
      <c r="M61" s="143" t="s">
        <v>22</v>
      </c>
      <c r="N61" s="143" t="s">
        <v>76</v>
      </c>
      <c r="O61" s="144" t="s">
        <v>77</v>
      </c>
      <c r="P61" s="145">
        <v>1</v>
      </c>
      <c r="Q61" s="146">
        <v>1.6</v>
      </c>
      <c r="R61" s="143" t="s">
        <v>659</v>
      </c>
      <c r="S61" s="143"/>
      <c r="T61" s="143" t="s">
        <v>660</v>
      </c>
      <c r="U61" s="140" t="s">
        <v>1998</v>
      </c>
      <c r="V61" s="140"/>
      <c r="W61" s="156"/>
      <c r="X61" s="156"/>
      <c r="Y61" s="156"/>
      <c r="Z61" s="156"/>
      <c r="AA61" s="131">
        <f>IF(OR(J61="Fail",ISBLANK(J61)),INDEX('Issue Code Table'!C:C,MATCH(N:N,'Issue Code Table'!A:A,0)),IF(M61="Critical",6,IF(M61="Significant",5,IF(M61="Moderate",3,2))))</f>
        <v>1</v>
      </c>
    </row>
    <row r="62" spans="1:27" ht="140.25" x14ac:dyDescent="0.2">
      <c r="A62" s="1" t="s">
        <v>78</v>
      </c>
      <c r="B62" s="133" t="s">
        <v>69</v>
      </c>
      <c r="C62" s="133" t="s">
        <v>70</v>
      </c>
      <c r="D62" s="157" t="s">
        <v>648</v>
      </c>
      <c r="E62" s="1" t="s">
        <v>2138</v>
      </c>
      <c r="F62" s="1" t="s">
        <v>79</v>
      </c>
      <c r="G62" s="134" t="s">
        <v>80</v>
      </c>
      <c r="H62" s="1" t="s">
        <v>81</v>
      </c>
      <c r="I62" s="1"/>
      <c r="J62" s="1"/>
      <c r="K62" s="2" t="s">
        <v>82</v>
      </c>
      <c r="L62" s="2"/>
      <c r="M62" s="2" t="s">
        <v>50</v>
      </c>
      <c r="N62" s="2" t="s">
        <v>83</v>
      </c>
      <c r="O62" s="136" t="s">
        <v>84</v>
      </c>
      <c r="P62" s="137">
        <v>1</v>
      </c>
      <c r="Q62" s="138">
        <v>1.7</v>
      </c>
      <c r="R62" s="2" t="s">
        <v>661</v>
      </c>
      <c r="S62" s="2"/>
      <c r="T62" s="2" t="s">
        <v>662</v>
      </c>
      <c r="U62" s="2" t="s">
        <v>1999</v>
      </c>
      <c r="V62" s="2"/>
      <c r="AA62" s="139">
        <f>IF(OR(J62="Fail",ISBLANK(J62)),INDEX('Issue Code Table'!C:C,MATCH(N:N,'Issue Code Table'!A:A,0)),IF(M62="Critical",6,IF(M62="Significant",5,IF(M62="Moderate",3,2))))</f>
        <v>5</v>
      </c>
    </row>
    <row r="63" spans="1:27" ht="127.5" x14ac:dyDescent="0.2">
      <c r="A63" s="140" t="s">
        <v>85</v>
      </c>
      <c r="B63" s="141" t="s">
        <v>69</v>
      </c>
      <c r="C63" s="141" t="s">
        <v>70</v>
      </c>
      <c r="D63" s="158" t="s">
        <v>648</v>
      </c>
      <c r="E63" s="140" t="s">
        <v>2137</v>
      </c>
      <c r="F63" s="140" t="s">
        <v>86</v>
      </c>
      <c r="G63" s="142" t="s">
        <v>87</v>
      </c>
      <c r="H63" s="140" t="s">
        <v>88</v>
      </c>
      <c r="I63" s="140"/>
      <c r="J63" s="140"/>
      <c r="K63" s="143" t="s">
        <v>89</v>
      </c>
      <c r="L63" s="143"/>
      <c r="M63" s="143" t="s">
        <v>33</v>
      </c>
      <c r="N63" s="143" t="s">
        <v>90</v>
      </c>
      <c r="O63" s="144" t="s">
        <v>91</v>
      </c>
      <c r="P63" s="145">
        <v>1</v>
      </c>
      <c r="Q63" s="146">
        <v>1.8</v>
      </c>
      <c r="R63" s="143" t="s">
        <v>2236</v>
      </c>
      <c r="S63" s="143"/>
      <c r="T63" s="143" t="s">
        <v>663</v>
      </c>
      <c r="U63" s="140" t="s">
        <v>2000</v>
      </c>
      <c r="V63" s="140" t="s">
        <v>2001</v>
      </c>
      <c r="W63" s="156"/>
      <c r="X63" s="156"/>
      <c r="Y63" s="156"/>
      <c r="Z63" s="156"/>
      <c r="AA63" s="131">
        <f>IF(OR(J63="Fail",ISBLANK(J63)),INDEX('Issue Code Table'!C:C,MATCH(N:N,'Issue Code Table'!A:A,0)),IF(M63="Critical",6,IF(M63="Significant",5,IF(M63="Moderate",3,2))))</f>
        <v>5</v>
      </c>
    </row>
    <row r="64" spans="1:27" ht="153" x14ac:dyDescent="0.2">
      <c r="A64" s="1" t="s">
        <v>92</v>
      </c>
      <c r="B64" s="133" t="s">
        <v>69</v>
      </c>
      <c r="C64" s="133" t="s">
        <v>70</v>
      </c>
      <c r="D64" s="157" t="s">
        <v>648</v>
      </c>
      <c r="E64" s="1" t="s">
        <v>2136</v>
      </c>
      <c r="F64" s="1" t="s">
        <v>93</v>
      </c>
      <c r="G64" s="134" t="s">
        <v>94</v>
      </c>
      <c r="H64" s="1" t="s">
        <v>95</v>
      </c>
      <c r="I64" s="1"/>
      <c r="J64" s="1"/>
      <c r="K64" s="2" t="s">
        <v>96</v>
      </c>
      <c r="L64" s="2" t="s">
        <v>97</v>
      </c>
      <c r="M64" s="2" t="s">
        <v>50</v>
      </c>
      <c r="N64" s="2" t="s">
        <v>98</v>
      </c>
      <c r="O64" s="136" t="s">
        <v>2226</v>
      </c>
      <c r="P64" s="137">
        <v>1</v>
      </c>
      <c r="Q64" s="138">
        <v>1.9</v>
      </c>
      <c r="R64" s="2" t="s">
        <v>2192</v>
      </c>
      <c r="S64" s="2"/>
      <c r="T64" s="2" t="s">
        <v>2117</v>
      </c>
      <c r="U64" s="2" t="s">
        <v>2002</v>
      </c>
      <c r="V64" s="2"/>
      <c r="AA64" s="139">
        <f>IF(OR(J64="Fail",ISBLANK(J64)),INDEX('Issue Code Table'!C:C,MATCH(N:N,'Issue Code Table'!A:A,0)),IF(M64="Critical",6,IF(M64="Significant",5,IF(M64="Moderate",3,2))))</f>
        <v>5</v>
      </c>
    </row>
    <row r="65" spans="1:27" ht="153" x14ac:dyDescent="0.2">
      <c r="A65" s="140" t="s">
        <v>99</v>
      </c>
      <c r="B65" s="141" t="s">
        <v>37</v>
      </c>
      <c r="C65" s="141" t="s">
        <v>38</v>
      </c>
      <c r="D65" s="158" t="s">
        <v>648</v>
      </c>
      <c r="E65" s="140" t="s">
        <v>2135</v>
      </c>
      <c r="F65" s="140" t="s">
        <v>100</v>
      </c>
      <c r="G65" s="142" t="s">
        <v>101</v>
      </c>
      <c r="H65" s="140" t="s">
        <v>102</v>
      </c>
      <c r="I65" s="140"/>
      <c r="J65" s="140"/>
      <c r="K65" s="143" t="s">
        <v>103</v>
      </c>
      <c r="L65" s="143"/>
      <c r="M65" s="143" t="s">
        <v>22</v>
      </c>
      <c r="N65" s="143" t="s">
        <v>51</v>
      </c>
      <c r="O65" s="144" t="s">
        <v>52</v>
      </c>
      <c r="P65" s="145">
        <v>1</v>
      </c>
      <c r="Q65" s="146" t="s">
        <v>664</v>
      </c>
      <c r="R65" s="143" t="s">
        <v>665</v>
      </c>
      <c r="S65" s="143"/>
      <c r="T65" s="143" t="s">
        <v>666</v>
      </c>
      <c r="U65" s="140" t="s">
        <v>2003</v>
      </c>
      <c r="V65" s="140"/>
      <c r="W65" s="156"/>
      <c r="X65" s="156"/>
      <c r="Y65" s="156"/>
      <c r="Z65" s="156"/>
      <c r="AA65" s="131">
        <f>IF(OR(J65="Fail",ISBLANK(J65)),INDEX('Issue Code Table'!C:C,MATCH(N:N,'Issue Code Table'!A:A,0)),IF(M65="Critical",6,IF(M65="Significant",5,IF(M65="Moderate",3,2))))</f>
        <v>4</v>
      </c>
    </row>
    <row r="66" spans="1:27" ht="127.5" x14ac:dyDescent="0.2">
      <c r="A66" s="1" t="s">
        <v>104</v>
      </c>
      <c r="B66" s="133" t="s">
        <v>105</v>
      </c>
      <c r="C66" s="133" t="s">
        <v>106</v>
      </c>
      <c r="D66" s="157" t="s">
        <v>648</v>
      </c>
      <c r="E66" s="1" t="s">
        <v>2132</v>
      </c>
      <c r="F66" s="1" t="s">
        <v>107</v>
      </c>
      <c r="G66" s="134" t="s">
        <v>108</v>
      </c>
      <c r="H66" s="1" t="s">
        <v>109</v>
      </c>
      <c r="I66" s="1"/>
      <c r="J66" s="1"/>
      <c r="K66" s="2" t="s">
        <v>110</v>
      </c>
      <c r="L66" s="2"/>
      <c r="M66" s="2" t="s">
        <v>50</v>
      </c>
      <c r="N66" s="2" t="s">
        <v>111</v>
      </c>
      <c r="O66" s="136" t="s">
        <v>112</v>
      </c>
      <c r="P66" s="137">
        <v>1</v>
      </c>
      <c r="Q66" s="138">
        <v>1.1100000000000001</v>
      </c>
      <c r="R66" s="2" t="s">
        <v>2193</v>
      </c>
      <c r="S66" s="2"/>
      <c r="T66" s="2" t="s">
        <v>667</v>
      </c>
      <c r="U66" s="2" t="s">
        <v>2004</v>
      </c>
      <c r="V66" s="2"/>
      <c r="AA66" s="139">
        <f>IF(OR(J66="Fail",ISBLANK(J66)),INDEX('Issue Code Table'!C:C,MATCH(N:N,'Issue Code Table'!A:A,0)),IF(M66="Critical",6,IF(M66="Significant",5,IF(M66="Moderate",3,2))))</f>
        <v>4</v>
      </c>
    </row>
    <row r="67" spans="1:27" ht="140.25" x14ac:dyDescent="0.2">
      <c r="A67" s="140" t="s">
        <v>113</v>
      </c>
      <c r="B67" s="141" t="s">
        <v>114</v>
      </c>
      <c r="C67" s="141" t="s">
        <v>115</v>
      </c>
      <c r="D67" s="158" t="s">
        <v>648</v>
      </c>
      <c r="E67" s="140" t="s">
        <v>2108</v>
      </c>
      <c r="F67" s="140" t="s">
        <v>116</v>
      </c>
      <c r="G67" s="142" t="s">
        <v>117</v>
      </c>
      <c r="H67" s="140" t="s">
        <v>118</v>
      </c>
      <c r="I67" s="140"/>
      <c r="J67" s="140"/>
      <c r="K67" s="143" t="s">
        <v>119</v>
      </c>
      <c r="L67" s="143" t="s">
        <v>120</v>
      </c>
      <c r="M67" s="143" t="s">
        <v>33</v>
      </c>
      <c r="N67" s="143" t="s">
        <v>121</v>
      </c>
      <c r="O67" s="144" t="s">
        <v>122</v>
      </c>
      <c r="P67" s="145">
        <v>1</v>
      </c>
      <c r="Q67" s="146">
        <v>1.1200000000000001</v>
      </c>
      <c r="R67" s="143" t="s">
        <v>668</v>
      </c>
      <c r="S67" s="143"/>
      <c r="T67" s="143" t="s">
        <v>669</v>
      </c>
      <c r="U67" s="140" t="s">
        <v>2005</v>
      </c>
      <c r="V67" s="140" t="s">
        <v>2006</v>
      </c>
      <c r="W67" s="156"/>
      <c r="X67" s="156"/>
      <c r="Y67" s="156"/>
      <c r="Z67" s="156"/>
      <c r="AA67" s="131">
        <f>IF(OR(J67="Fail",ISBLANK(J67)),INDEX('Issue Code Table'!C:C,MATCH(N:N,'Issue Code Table'!A:A,0)),IF(M67="Critical",6,IF(M67="Significant",5,IF(M67="Moderate",3,2))))</f>
        <v>5</v>
      </c>
    </row>
    <row r="68" spans="1:27" ht="127.5" x14ac:dyDescent="0.2">
      <c r="A68" s="1" t="s">
        <v>123</v>
      </c>
      <c r="B68" s="133" t="s">
        <v>114</v>
      </c>
      <c r="C68" s="133" t="s">
        <v>115</v>
      </c>
      <c r="D68" s="157" t="s">
        <v>648</v>
      </c>
      <c r="E68" s="1" t="s">
        <v>2131</v>
      </c>
      <c r="F68" s="1" t="s">
        <v>124</v>
      </c>
      <c r="G68" s="134" t="s">
        <v>2273</v>
      </c>
      <c r="H68" s="1" t="s">
        <v>125</v>
      </c>
      <c r="I68" s="1"/>
      <c r="J68" s="1"/>
      <c r="K68" s="2" t="s">
        <v>126</v>
      </c>
      <c r="L68" s="2" t="s">
        <v>127</v>
      </c>
      <c r="M68" s="2" t="s">
        <v>50</v>
      </c>
      <c r="N68" s="2" t="s">
        <v>111</v>
      </c>
      <c r="O68" s="136" t="s">
        <v>112</v>
      </c>
      <c r="P68" s="137">
        <v>1</v>
      </c>
      <c r="Q68" s="138">
        <v>1.1299999999999999</v>
      </c>
      <c r="R68" s="2" t="s">
        <v>670</v>
      </c>
      <c r="S68" s="2"/>
      <c r="T68" s="2" t="s">
        <v>2274</v>
      </c>
      <c r="U68" s="2" t="s">
        <v>2184</v>
      </c>
      <c r="V68" s="2"/>
      <c r="AA68" s="139">
        <f>IF(OR(J68="Fail",ISBLANK(J68)),INDEX('Issue Code Table'!C:C,MATCH(N:N,'Issue Code Table'!A:A,0)),IF(M68="Critical",6,IF(M68="Significant",5,IF(M68="Moderate",3,2))))</f>
        <v>4</v>
      </c>
    </row>
    <row r="69" spans="1:27" ht="89.25" x14ac:dyDescent="0.2">
      <c r="A69" s="140" t="s">
        <v>142</v>
      </c>
      <c r="B69" s="141" t="s">
        <v>143</v>
      </c>
      <c r="C69" s="141" t="s">
        <v>144</v>
      </c>
      <c r="D69" s="158" t="s">
        <v>648</v>
      </c>
      <c r="E69" s="140" t="s">
        <v>2133</v>
      </c>
      <c r="F69" s="140" t="s">
        <v>145</v>
      </c>
      <c r="G69" s="142" t="s">
        <v>146</v>
      </c>
      <c r="H69" s="140" t="s">
        <v>147</v>
      </c>
      <c r="I69" s="140"/>
      <c r="J69" s="140"/>
      <c r="K69" s="143" t="s">
        <v>148</v>
      </c>
      <c r="L69" s="143"/>
      <c r="M69" s="143" t="s">
        <v>50</v>
      </c>
      <c r="N69" s="143" t="s">
        <v>149</v>
      </c>
      <c r="O69" s="144" t="s">
        <v>150</v>
      </c>
      <c r="P69" s="145">
        <v>2.1</v>
      </c>
      <c r="Q69" s="146" t="s">
        <v>676</v>
      </c>
      <c r="R69" s="143" t="s">
        <v>677</v>
      </c>
      <c r="S69" s="143"/>
      <c r="T69" s="143" t="s">
        <v>2233</v>
      </c>
      <c r="U69" s="140" t="s">
        <v>2009</v>
      </c>
      <c r="V69" s="140"/>
      <c r="W69" s="156"/>
      <c r="X69" s="156"/>
      <c r="Y69" s="156"/>
      <c r="Z69" s="156"/>
      <c r="AA69" s="131">
        <f>IF(OR(J69="Fail",ISBLANK(J69)),INDEX('Issue Code Table'!C:C,MATCH(N:N,'Issue Code Table'!A:A,0)),IF(M69="Critical",6,IF(M69="Significant",5,IF(M69="Moderate",3,2))))</f>
        <v>4</v>
      </c>
    </row>
    <row r="70" spans="1:27" ht="63.75" x14ac:dyDescent="0.2">
      <c r="A70" s="1" t="s">
        <v>151</v>
      </c>
      <c r="B70" s="133" t="s">
        <v>143</v>
      </c>
      <c r="C70" s="133" t="s">
        <v>144</v>
      </c>
      <c r="D70" s="157" t="s">
        <v>648</v>
      </c>
      <c r="E70" s="1" t="s">
        <v>2134</v>
      </c>
      <c r="F70" s="1" t="s">
        <v>152</v>
      </c>
      <c r="G70" s="134" t="s">
        <v>153</v>
      </c>
      <c r="H70" s="1" t="s">
        <v>154</v>
      </c>
      <c r="I70" s="1"/>
      <c r="J70" s="1"/>
      <c r="K70" s="2" t="s">
        <v>155</v>
      </c>
      <c r="L70" s="2"/>
      <c r="M70" s="2" t="s">
        <v>33</v>
      </c>
      <c r="N70" s="2" t="s">
        <v>156</v>
      </c>
      <c r="O70" s="136" t="s">
        <v>157</v>
      </c>
      <c r="P70" s="137">
        <v>2.1</v>
      </c>
      <c r="Q70" s="138" t="s">
        <v>678</v>
      </c>
      <c r="R70" s="2" t="s">
        <v>679</v>
      </c>
      <c r="S70" s="2"/>
      <c r="T70" s="2" t="s">
        <v>680</v>
      </c>
      <c r="U70" s="2" t="s">
        <v>2010</v>
      </c>
      <c r="V70" s="2" t="s">
        <v>2011</v>
      </c>
      <c r="AA70" s="139">
        <f>IF(OR(J70="Fail",ISBLANK(J70)),INDEX('Issue Code Table'!C:C,MATCH(N:N,'Issue Code Table'!A:A,0)),IF(M70="Critical",6,IF(M70="Significant",5,IF(M70="Moderate",3,2))))</f>
        <v>5</v>
      </c>
    </row>
    <row r="71" spans="1:27" ht="114.75" x14ac:dyDescent="0.2">
      <c r="A71" s="140" t="s">
        <v>158</v>
      </c>
      <c r="B71" s="141" t="s">
        <v>159</v>
      </c>
      <c r="C71" s="141" t="s">
        <v>160</v>
      </c>
      <c r="D71" s="158" t="s">
        <v>648</v>
      </c>
      <c r="E71" s="140" t="s">
        <v>2105</v>
      </c>
      <c r="F71" s="140" t="s">
        <v>2186</v>
      </c>
      <c r="G71" s="142" t="s">
        <v>161</v>
      </c>
      <c r="H71" s="140" t="s">
        <v>162</v>
      </c>
      <c r="I71" s="140"/>
      <c r="J71" s="140"/>
      <c r="K71" s="143" t="s">
        <v>2187</v>
      </c>
      <c r="L71" s="143"/>
      <c r="M71" s="143" t="s">
        <v>33</v>
      </c>
      <c r="N71" s="143" t="s">
        <v>163</v>
      </c>
      <c r="O71" s="144" t="s">
        <v>2227</v>
      </c>
      <c r="P71" s="145">
        <v>2.1</v>
      </c>
      <c r="Q71" s="146" t="s">
        <v>681</v>
      </c>
      <c r="R71" s="143" t="s">
        <v>682</v>
      </c>
      <c r="S71" s="143"/>
      <c r="T71" s="143" t="s">
        <v>683</v>
      </c>
      <c r="U71" s="140" t="s">
        <v>2185</v>
      </c>
      <c r="V71" s="140" t="s">
        <v>2012</v>
      </c>
      <c r="W71" s="156"/>
      <c r="X71" s="156"/>
      <c r="Y71" s="156"/>
      <c r="Z71" s="156"/>
      <c r="AA71" s="131">
        <f>IF(OR(J71="Fail",ISBLANK(J71)),INDEX('Issue Code Table'!C:C,MATCH(N:N,'Issue Code Table'!A:A,0)),IF(M71="Critical",6,IF(M71="Significant",5,IF(M71="Moderate",3,2))))</f>
        <v>5</v>
      </c>
    </row>
    <row r="72" spans="1:27" ht="165.75" x14ac:dyDescent="0.2">
      <c r="A72" s="1" t="s">
        <v>164</v>
      </c>
      <c r="B72" s="133" t="s">
        <v>165</v>
      </c>
      <c r="C72" s="133" t="s">
        <v>166</v>
      </c>
      <c r="D72" s="157" t="s">
        <v>648</v>
      </c>
      <c r="E72" s="1" t="s">
        <v>2104</v>
      </c>
      <c r="F72" s="1" t="s">
        <v>167</v>
      </c>
      <c r="G72" s="134" t="s">
        <v>168</v>
      </c>
      <c r="H72" s="1" t="s">
        <v>169</v>
      </c>
      <c r="I72" s="1"/>
      <c r="J72" s="1"/>
      <c r="K72" s="2" t="s">
        <v>170</v>
      </c>
      <c r="L72" s="2"/>
      <c r="M72" s="2" t="s">
        <v>33</v>
      </c>
      <c r="N72" s="2" t="s">
        <v>171</v>
      </c>
      <c r="O72" s="136" t="s">
        <v>172</v>
      </c>
      <c r="P72" s="137">
        <v>2.1</v>
      </c>
      <c r="Q72" s="138" t="s">
        <v>684</v>
      </c>
      <c r="R72" s="2" t="s">
        <v>685</v>
      </c>
      <c r="S72" s="2"/>
      <c r="T72" s="2" t="s">
        <v>686</v>
      </c>
      <c r="U72" s="2" t="s">
        <v>2013</v>
      </c>
      <c r="V72" s="2" t="s">
        <v>2014</v>
      </c>
      <c r="AA72" s="139">
        <f>IF(OR(J72="Fail",ISBLANK(J72)),INDEX('Issue Code Table'!C:C,MATCH(N:N,'Issue Code Table'!A:A,0)),IF(M72="Critical",6,IF(M72="Significant",5,IF(M72="Moderate",3,2))))</f>
        <v>5</v>
      </c>
    </row>
    <row r="73" spans="1:27" ht="63.75" x14ac:dyDescent="0.2">
      <c r="A73" s="140" t="s">
        <v>173</v>
      </c>
      <c r="B73" s="141" t="s">
        <v>174</v>
      </c>
      <c r="C73" s="141" t="s">
        <v>175</v>
      </c>
      <c r="D73" s="158" t="s">
        <v>648</v>
      </c>
      <c r="E73" s="140" t="s">
        <v>2103</v>
      </c>
      <c r="F73" s="140" t="s">
        <v>176</v>
      </c>
      <c r="G73" s="142" t="s">
        <v>177</v>
      </c>
      <c r="H73" s="140" t="s">
        <v>178</v>
      </c>
      <c r="I73" s="140"/>
      <c r="J73" s="140"/>
      <c r="K73" s="143" t="s">
        <v>179</v>
      </c>
      <c r="L73" s="143"/>
      <c r="M73" s="143" t="s">
        <v>33</v>
      </c>
      <c r="N73" s="143" t="s">
        <v>163</v>
      </c>
      <c r="O73" s="144" t="s">
        <v>2227</v>
      </c>
      <c r="P73" s="145">
        <v>2.1</v>
      </c>
      <c r="Q73" s="146" t="s">
        <v>687</v>
      </c>
      <c r="R73" s="143" t="s">
        <v>688</v>
      </c>
      <c r="S73" s="143"/>
      <c r="T73" s="143" t="s">
        <v>689</v>
      </c>
      <c r="U73" s="140" t="s">
        <v>2015</v>
      </c>
      <c r="V73" s="140" t="s">
        <v>2016</v>
      </c>
      <c r="W73" s="156"/>
      <c r="X73" s="156"/>
      <c r="Y73" s="156"/>
      <c r="Z73" s="156"/>
      <c r="AA73" s="131">
        <f>IF(OR(J73="Fail",ISBLANK(J73)),INDEX('Issue Code Table'!C:C,MATCH(N:N,'Issue Code Table'!A:A,0)),IF(M73="Critical",6,IF(M73="Significant",5,IF(M73="Moderate",3,2))))</f>
        <v>5</v>
      </c>
    </row>
    <row r="74" spans="1:27" ht="114.75" x14ac:dyDescent="0.2">
      <c r="A74" s="1" t="s">
        <v>180</v>
      </c>
      <c r="B74" s="133" t="s">
        <v>143</v>
      </c>
      <c r="C74" s="133" t="s">
        <v>144</v>
      </c>
      <c r="D74" s="157" t="s">
        <v>648</v>
      </c>
      <c r="E74" s="1" t="s">
        <v>2102</v>
      </c>
      <c r="F74" s="1" t="s">
        <v>181</v>
      </c>
      <c r="G74" s="134" t="s">
        <v>182</v>
      </c>
      <c r="H74" s="1" t="s">
        <v>183</v>
      </c>
      <c r="I74" s="1"/>
      <c r="J74" s="1"/>
      <c r="K74" s="2" t="s">
        <v>184</v>
      </c>
      <c r="L74" s="2"/>
      <c r="M74" s="2" t="s">
        <v>33</v>
      </c>
      <c r="N74" s="2" t="s">
        <v>171</v>
      </c>
      <c r="O74" s="136" t="s">
        <v>172</v>
      </c>
      <c r="P74" s="137">
        <v>2.1</v>
      </c>
      <c r="Q74" s="138" t="s">
        <v>690</v>
      </c>
      <c r="R74" s="2" t="s">
        <v>691</v>
      </c>
      <c r="S74" s="2"/>
      <c r="T74" s="2" t="s">
        <v>692</v>
      </c>
      <c r="U74" s="2" t="s">
        <v>2017</v>
      </c>
      <c r="V74" s="2" t="s">
        <v>2018</v>
      </c>
      <c r="AA74" s="139">
        <f>IF(OR(J74="Fail",ISBLANK(J74)),INDEX('Issue Code Table'!C:C,MATCH(N:N,'Issue Code Table'!A:A,0)),IF(M74="Critical",6,IF(M74="Significant",5,IF(M74="Moderate",3,2))))</f>
        <v>5</v>
      </c>
    </row>
    <row r="75" spans="1:27" ht="114.75" x14ac:dyDescent="0.2">
      <c r="A75" s="140" t="s">
        <v>185</v>
      </c>
      <c r="B75" s="141" t="s">
        <v>174</v>
      </c>
      <c r="C75" s="141" t="s">
        <v>175</v>
      </c>
      <c r="D75" s="158" t="s">
        <v>648</v>
      </c>
      <c r="E75" s="140" t="s">
        <v>2101</v>
      </c>
      <c r="F75" s="140" t="s">
        <v>186</v>
      </c>
      <c r="G75" s="142" t="s">
        <v>187</v>
      </c>
      <c r="H75" s="140" t="s">
        <v>188</v>
      </c>
      <c r="I75" s="140"/>
      <c r="J75" s="140"/>
      <c r="K75" s="143" t="s">
        <v>189</v>
      </c>
      <c r="L75" s="143"/>
      <c r="M75" s="143" t="s">
        <v>33</v>
      </c>
      <c r="N75" s="143" t="s">
        <v>163</v>
      </c>
      <c r="O75" s="144" t="s">
        <v>2227</v>
      </c>
      <c r="P75" s="145">
        <v>2.1</v>
      </c>
      <c r="Q75" s="146" t="s">
        <v>693</v>
      </c>
      <c r="R75" s="143" t="s">
        <v>694</v>
      </c>
      <c r="S75" s="143"/>
      <c r="T75" s="143" t="s">
        <v>695</v>
      </c>
      <c r="U75" s="140" t="s">
        <v>2019</v>
      </c>
      <c r="V75" s="140" t="s">
        <v>2020</v>
      </c>
      <c r="W75" s="156"/>
      <c r="X75" s="156"/>
      <c r="Y75" s="156"/>
      <c r="Z75" s="156"/>
      <c r="AA75" s="131">
        <f>IF(OR(J75="Fail",ISBLANK(J75)),INDEX('Issue Code Table'!C:C,MATCH(N:N,'Issue Code Table'!A:A,0)),IF(M75="Critical",6,IF(M75="Significant",5,IF(M75="Moderate",3,2))))</f>
        <v>5</v>
      </c>
    </row>
    <row r="76" spans="1:27" ht="114.75" x14ac:dyDescent="0.2">
      <c r="A76" s="1" t="s">
        <v>190</v>
      </c>
      <c r="B76" s="133" t="s">
        <v>174</v>
      </c>
      <c r="C76" s="133" t="s">
        <v>175</v>
      </c>
      <c r="D76" s="157" t="s">
        <v>648</v>
      </c>
      <c r="E76" s="1" t="s">
        <v>2100</v>
      </c>
      <c r="F76" s="1" t="s">
        <v>191</v>
      </c>
      <c r="G76" s="134" t="s">
        <v>192</v>
      </c>
      <c r="H76" s="1" t="s">
        <v>193</v>
      </c>
      <c r="I76" s="1"/>
      <c r="J76" s="1"/>
      <c r="K76" s="2" t="s">
        <v>194</v>
      </c>
      <c r="L76" s="2"/>
      <c r="M76" s="2" t="s">
        <v>33</v>
      </c>
      <c r="N76" s="2" t="s">
        <v>163</v>
      </c>
      <c r="O76" s="136" t="s">
        <v>2227</v>
      </c>
      <c r="P76" s="137">
        <v>2.1</v>
      </c>
      <c r="Q76" s="138" t="s">
        <v>696</v>
      </c>
      <c r="R76" s="2" t="s">
        <v>697</v>
      </c>
      <c r="S76" s="2"/>
      <c r="T76" s="2" t="s">
        <v>2275</v>
      </c>
      <c r="U76" s="2" t="s">
        <v>2021</v>
      </c>
      <c r="V76" s="2" t="s">
        <v>2022</v>
      </c>
      <c r="AA76" s="139">
        <f>IF(OR(J76="Fail",ISBLANK(J76)),INDEX('Issue Code Table'!C:C,MATCH(N:N,'Issue Code Table'!A:A,0)),IF(M76="Critical",6,IF(M76="Significant",5,IF(M76="Moderate",3,2))))</f>
        <v>5</v>
      </c>
    </row>
    <row r="77" spans="1:27" ht="127.5" x14ac:dyDescent="0.2">
      <c r="A77" s="140" t="s">
        <v>195</v>
      </c>
      <c r="B77" s="141" t="s">
        <v>174</v>
      </c>
      <c r="C77" s="141" t="s">
        <v>175</v>
      </c>
      <c r="D77" s="158" t="s">
        <v>648</v>
      </c>
      <c r="E77" s="140" t="s">
        <v>2099</v>
      </c>
      <c r="F77" s="140" t="s">
        <v>196</v>
      </c>
      <c r="G77" s="142" t="s">
        <v>197</v>
      </c>
      <c r="H77" s="140" t="s">
        <v>198</v>
      </c>
      <c r="I77" s="140"/>
      <c r="J77" s="140"/>
      <c r="K77" s="143" t="s">
        <v>199</v>
      </c>
      <c r="L77" s="143"/>
      <c r="M77" s="143" t="s">
        <v>33</v>
      </c>
      <c r="N77" s="143" t="s">
        <v>163</v>
      </c>
      <c r="O77" s="144" t="s">
        <v>2227</v>
      </c>
      <c r="P77" s="145">
        <v>2.2000000000000002</v>
      </c>
      <c r="Q77" s="146" t="s">
        <v>1989</v>
      </c>
      <c r="R77" s="143" t="s">
        <v>698</v>
      </c>
      <c r="S77" s="143"/>
      <c r="T77" s="143" t="s">
        <v>2276</v>
      </c>
      <c r="U77" s="140" t="s">
        <v>2023</v>
      </c>
      <c r="V77" s="140" t="s">
        <v>2024</v>
      </c>
      <c r="W77" s="156"/>
      <c r="X77" s="156"/>
      <c r="Y77" s="156"/>
      <c r="Z77" s="156"/>
      <c r="AA77" s="131">
        <f>IF(OR(J77="Fail",ISBLANK(J77)),INDEX('Issue Code Table'!C:C,MATCH(N:N,'Issue Code Table'!A:A,0)),IF(M77="Critical",6,IF(M77="Significant",5,IF(M77="Moderate",3,2))))</f>
        <v>5</v>
      </c>
    </row>
    <row r="78" spans="1:27" ht="153" x14ac:dyDescent="0.2">
      <c r="A78" s="1" t="s">
        <v>200</v>
      </c>
      <c r="B78" s="133" t="s">
        <v>143</v>
      </c>
      <c r="C78" s="133" t="s">
        <v>144</v>
      </c>
      <c r="D78" s="157" t="s">
        <v>648</v>
      </c>
      <c r="E78" s="1" t="s">
        <v>2098</v>
      </c>
      <c r="F78" s="1" t="s">
        <v>201</v>
      </c>
      <c r="G78" s="134" t="s">
        <v>2188</v>
      </c>
      <c r="H78" s="1" t="s">
        <v>202</v>
      </c>
      <c r="I78" s="1"/>
      <c r="J78" s="1"/>
      <c r="K78" s="2" t="s">
        <v>203</v>
      </c>
      <c r="L78" s="2"/>
      <c r="M78" s="2" t="s">
        <v>33</v>
      </c>
      <c r="N78" s="2" t="s">
        <v>204</v>
      </c>
      <c r="O78" s="136" t="s">
        <v>205</v>
      </c>
      <c r="P78" s="137">
        <v>2.2000000000000002</v>
      </c>
      <c r="Q78" s="138" t="s">
        <v>699</v>
      </c>
      <c r="R78" s="2" t="s">
        <v>2235</v>
      </c>
      <c r="S78" s="2"/>
      <c r="T78" s="2" t="s">
        <v>700</v>
      </c>
      <c r="U78" s="2" t="s">
        <v>2025</v>
      </c>
      <c r="V78" s="2" t="s">
        <v>2026</v>
      </c>
      <c r="AA78" s="139">
        <f>IF(OR(J78="Fail",ISBLANK(J78)),INDEX('Issue Code Table'!C:C,MATCH(N:N,'Issue Code Table'!A:A,0)),IF(M78="Critical",6,IF(M78="Significant",5,IF(M78="Moderate",3,2))))</f>
        <v>6</v>
      </c>
    </row>
    <row r="79" spans="1:27" ht="204" x14ac:dyDescent="0.2">
      <c r="A79" s="140" t="s">
        <v>206</v>
      </c>
      <c r="B79" s="141" t="s">
        <v>26</v>
      </c>
      <c r="C79" s="141" t="s">
        <v>27</v>
      </c>
      <c r="D79" s="158" t="s">
        <v>648</v>
      </c>
      <c r="E79" s="140" t="s">
        <v>2097</v>
      </c>
      <c r="F79" s="140" t="s">
        <v>207</v>
      </c>
      <c r="G79" s="142" t="s">
        <v>2279</v>
      </c>
      <c r="H79" s="140" t="s">
        <v>208</v>
      </c>
      <c r="I79" s="140"/>
      <c r="J79" s="140"/>
      <c r="K79" s="143" t="s">
        <v>209</v>
      </c>
      <c r="L79" s="143"/>
      <c r="M79" s="143" t="s">
        <v>50</v>
      </c>
      <c r="N79" s="143" t="s">
        <v>210</v>
      </c>
      <c r="O79" s="144" t="s">
        <v>211</v>
      </c>
      <c r="P79" s="145">
        <v>2.2000000000000002</v>
      </c>
      <c r="Q79" s="146" t="s">
        <v>701</v>
      </c>
      <c r="R79" s="143" t="s">
        <v>702</v>
      </c>
      <c r="S79" s="143"/>
      <c r="T79" s="143" t="s">
        <v>2277</v>
      </c>
      <c r="U79" s="140" t="s">
        <v>2027</v>
      </c>
      <c r="V79" s="140"/>
      <c r="W79" s="156"/>
      <c r="X79" s="156"/>
      <c r="Y79" s="156"/>
      <c r="Z79" s="156"/>
      <c r="AA79" s="131">
        <f>IF(OR(J79="Fail",ISBLANK(J79)),INDEX('Issue Code Table'!C:C,MATCH(N:N,'Issue Code Table'!A:A,0)),IF(M79="Critical",6,IF(M79="Significant",5,IF(M79="Moderate",3,2))))</f>
        <v>4</v>
      </c>
    </row>
    <row r="80" spans="1:27" ht="140.25" x14ac:dyDescent="0.2">
      <c r="A80" s="1" t="s">
        <v>212</v>
      </c>
      <c r="B80" s="133" t="s">
        <v>26</v>
      </c>
      <c r="C80" s="133" t="s">
        <v>27</v>
      </c>
      <c r="D80" s="157" t="s">
        <v>648</v>
      </c>
      <c r="E80" s="1" t="s">
        <v>2124</v>
      </c>
      <c r="F80" s="1" t="s">
        <v>2125</v>
      </c>
      <c r="G80" s="134" t="s">
        <v>2189</v>
      </c>
      <c r="H80" s="1" t="s">
        <v>2126</v>
      </c>
      <c r="I80" s="1"/>
      <c r="J80" s="1"/>
      <c r="K80" s="2" t="s">
        <v>2127</v>
      </c>
      <c r="L80" s="2"/>
      <c r="M80" s="2" t="s">
        <v>50</v>
      </c>
      <c r="N80" s="2" t="s">
        <v>210</v>
      </c>
      <c r="O80" s="136" t="s">
        <v>211</v>
      </c>
      <c r="P80" s="137">
        <v>2.2000000000000002</v>
      </c>
      <c r="Q80" s="138" t="s">
        <v>703</v>
      </c>
      <c r="R80" s="2" t="s">
        <v>2128</v>
      </c>
      <c r="S80" s="2"/>
      <c r="T80" s="2" t="s">
        <v>2129</v>
      </c>
      <c r="U80" s="2" t="s">
        <v>2130</v>
      </c>
      <c r="V80" s="2"/>
      <c r="AA80" s="139">
        <f>IF(OR(J80="Fail",ISBLANK(J80)),INDEX('Issue Code Table'!C:C,MATCH(N:N,'Issue Code Table'!A:A,0)),IF(M80="Critical",6,IF(M80="Significant",5,IF(M80="Moderate",3,2))))</f>
        <v>4</v>
      </c>
    </row>
    <row r="81" spans="1:27" ht="280.5" x14ac:dyDescent="0.2">
      <c r="A81" s="140" t="s">
        <v>213</v>
      </c>
      <c r="B81" s="141" t="s">
        <v>214</v>
      </c>
      <c r="C81" s="141" t="s">
        <v>215</v>
      </c>
      <c r="D81" s="158" t="s">
        <v>648</v>
      </c>
      <c r="E81" s="140" t="s">
        <v>2096</v>
      </c>
      <c r="F81" s="140" t="s">
        <v>216</v>
      </c>
      <c r="G81" s="142" t="s">
        <v>217</v>
      </c>
      <c r="H81" s="140" t="s">
        <v>218</v>
      </c>
      <c r="I81" s="140"/>
      <c r="J81" s="140"/>
      <c r="K81" s="143" t="s">
        <v>219</v>
      </c>
      <c r="L81" s="143"/>
      <c r="M81" s="143" t="s">
        <v>50</v>
      </c>
      <c r="N81" s="143" t="s">
        <v>220</v>
      </c>
      <c r="O81" s="144" t="s">
        <v>221</v>
      </c>
      <c r="P81" s="145">
        <v>2.2999999999999998</v>
      </c>
      <c r="Q81" s="146" t="s">
        <v>1990</v>
      </c>
      <c r="R81" s="143" t="s">
        <v>704</v>
      </c>
      <c r="S81" s="143"/>
      <c r="T81" s="143" t="s">
        <v>705</v>
      </c>
      <c r="U81" s="140" t="s">
        <v>2028</v>
      </c>
      <c r="V81" s="140"/>
      <c r="W81" s="156"/>
      <c r="X81" s="156"/>
      <c r="Y81" s="156"/>
      <c r="Z81" s="156"/>
      <c r="AA81" s="131">
        <f>IF(OR(J81="Fail",ISBLANK(J81)),INDEX('Issue Code Table'!C:C,MATCH(N:N,'Issue Code Table'!A:A,0)),IF(M81="Critical",6,IF(M81="Significant",5,IF(M81="Moderate",3,2))))</f>
        <v>3</v>
      </c>
    </row>
    <row r="82" spans="1:27" ht="114.75" x14ac:dyDescent="0.2">
      <c r="A82" s="1" t="s">
        <v>222</v>
      </c>
      <c r="B82" s="133" t="s">
        <v>143</v>
      </c>
      <c r="C82" s="133" t="s">
        <v>144</v>
      </c>
      <c r="D82" s="157" t="s">
        <v>648</v>
      </c>
      <c r="E82" s="1" t="s">
        <v>2095</v>
      </c>
      <c r="F82" s="1" t="s">
        <v>223</v>
      </c>
      <c r="G82" s="134" t="s">
        <v>224</v>
      </c>
      <c r="H82" s="1" t="s">
        <v>225</v>
      </c>
      <c r="I82" s="1"/>
      <c r="J82" s="1"/>
      <c r="K82" s="2" t="s">
        <v>226</v>
      </c>
      <c r="L82" s="2"/>
      <c r="M82" s="2" t="s">
        <v>50</v>
      </c>
      <c r="N82" s="2" t="s">
        <v>220</v>
      </c>
      <c r="O82" s="136" t="s">
        <v>221</v>
      </c>
      <c r="P82" s="137">
        <v>2.2999999999999998</v>
      </c>
      <c r="Q82" s="138" t="s">
        <v>706</v>
      </c>
      <c r="R82" s="2" t="s">
        <v>707</v>
      </c>
      <c r="S82" s="2"/>
      <c r="T82" s="2" t="s">
        <v>708</v>
      </c>
      <c r="U82" s="2" t="s">
        <v>2228</v>
      </c>
      <c r="V82" s="2"/>
      <c r="AA82" s="139">
        <f>IF(OR(J82="Fail",ISBLANK(J82)),INDEX('Issue Code Table'!C:C,MATCH(N:N,'Issue Code Table'!A:A,0)),IF(M82="Critical",6,IF(M82="Significant",5,IF(M82="Moderate",3,2))))</f>
        <v>3</v>
      </c>
    </row>
    <row r="83" spans="1:27" ht="216.75" x14ac:dyDescent="0.2">
      <c r="A83" s="140" t="s">
        <v>227</v>
      </c>
      <c r="B83" s="141" t="s">
        <v>16</v>
      </c>
      <c r="C83" s="141" t="s">
        <v>17</v>
      </c>
      <c r="D83" s="158" t="s">
        <v>648</v>
      </c>
      <c r="E83" s="140" t="s">
        <v>2094</v>
      </c>
      <c r="F83" s="140" t="s">
        <v>228</v>
      </c>
      <c r="G83" s="142" t="s">
        <v>229</v>
      </c>
      <c r="H83" s="140" t="s">
        <v>230</v>
      </c>
      <c r="I83" s="140"/>
      <c r="J83" s="140"/>
      <c r="K83" s="143" t="s">
        <v>231</v>
      </c>
      <c r="L83" s="143"/>
      <c r="M83" s="143" t="s">
        <v>22</v>
      </c>
      <c r="N83" s="143" t="s">
        <v>23</v>
      </c>
      <c r="O83" s="144" t="s">
        <v>24</v>
      </c>
      <c r="P83" s="145">
        <v>2.4</v>
      </c>
      <c r="Q83" s="146" t="s">
        <v>709</v>
      </c>
      <c r="R83" s="143" t="s">
        <v>710</v>
      </c>
      <c r="S83" s="143"/>
      <c r="T83" s="143" t="s">
        <v>711</v>
      </c>
      <c r="U83" s="140" t="s">
        <v>2029</v>
      </c>
      <c r="V83" s="140"/>
      <c r="W83" s="156"/>
      <c r="X83" s="156"/>
      <c r="Y83" s="156"/>
      <c r="Z83" s="156"/>
      <c r="AA83" s="131">
        <f>IF(OR(J83="Fail",ISBLANK(J83)),INDEX('Issue Code Table'!C:C,MATCH(N:N,'Issue Code Table'!A:A,0)),IF(M83="Critical",6,IF(M83="Significant",5,IF(M83="Moderate",3,2))))</f>
        <v>1</v>
      </c>
    </row>
    <row r="84" spans="1:27" ht="178.5" x14ac:dyDescent="0.2">
      <c r="A84" s="1" t="s">
        <v>232</v>
      </c>
      <c r="B84" s="133" t="s">
        <v>16</v>
      </c>
      <c r="C84" s="133" t="s">
        <v>17</v>
      </c>
      <c r="D84" s="157" t="s">
        <v>648</v>
      </c>
      <c r="E84" s="1" t="s">
        <v>2093</v>
      </c>
      <c r="F84" s="1" t="s">
        <v>2123</v>
      </c>
      <c r="G84" s="134" t="s">
        <v>233</v>
      </c>
      <c r="H84" s="1" t="s">
        <v>234</v>
      </c>
      <c r="I84" s="1"/>
      <c r="J84" s="1"/>
      <c r="K84" s="2" t="s">
        <v>235</v>
      </c>
      <c r="L84" s="2"/>
      <c r="M84" s="2" t="s">
        <v>22</v>
      </c>
      <c r="N84" s="2" t="s">
        <v>23</v>
      </c>
      <c r="O84" s="136" t="s">
        <v>24</v>
      </c>
      <c r="P84" s="137">
        <v>2.4</v>
      </c>
      <c r="Q84" s="138" t="s">
        <v>712</v>
      </c>
      <c r="R84" s="2" t="s">
        <v>713</v>
      </c>
      <c r="S84" s="2"/>
      <c r="T84" s="2" t="s">
        <v>714</v>
      </c>
      <c r="U84" s="2" t="s">
        <v>2030</v>
      </c>
      <c r="V84" s="2"/>
      <c r="AA84" s="139">
        <f>IF(OR(J84="Fail",ISBLANK(J84)),INDEX('Issue Code Table'!C:C,MATCH(N:N,'Issue Code Table'!A:A,0)),IF(M84="Critical",6,IF(M84="Significant",5,IF(M84="Moderate",3,2))))</f>
        <v>1</v>
      </c>
    </row>
    <row r="85" spans="1:27" ht="89.25" x14ac:dyDescent="0.2">
      <c r="A85" s="140" t="s">
        <v>15</v>
      </c>
      <c r="B85" s="141" t="s">
        <v>16</v>
      </c>
      <c r="C85" s="141" t="s">
        <v>17</v>
      </c>
      <c r="D85" s="158" t="s">
        <v>648</v>
      </c>
      <c r="E85" s="140" t="s">
        <v>2092</v>
      </c>
      <c r="F85" s="140" t="s">
        <v>18</v>
      </c>
      <c r="G85" s="142" t="s">
        <v>19</v>
      </c>
      <c r="H85" s="140" t="s">
        <v>20</v>
      </c>
      <c r="I85" s="140"/>
      <c r="J85" s="140"/>
      <c r="K85" s="143" t="s">
        <v>21</v>
      </c>
      <c r="L85" s="143"/>
      <c r="M85" s="143" t="s">
        <v>22</v>
      </c>
      <c r="N85" s="143" t="s">
        <v>23</v>
      </c>
      <c r="O85" s="144" t="s">
        <v>24</v>
      </c>
      <c r="P85" s="145">
        <v>2.4</v>
      </c>
      <c r="Q85" s="146" t="s">
        <v>715</v>
      </c>
      <c r="R85" s="143" t="s">
        <v>710</v>
      </c>
      <c r="S85" s="143"/>
      <c r="T85" s="143" t="s">
        <v>716</v>
      </c>
      <c r="U85" s="140" t="s">
        <v>2031</v>
      </c>
      <c r="V85" s="140"/>
      <c r="W85" s="156"/>
      <c r="X85" s="156"/>
      <c r="Y85" s="156"/>
      <c r="Z85" s="156"/>
      <c r="AA85" s="131">
        <f>IF(OR(J85="Fail",ISBLANK(J85)),INDEX('Issue Code Table'!C:C,MATCH(N:N,'Issue Code Table'!A:A,0)),IF(M85="Critical",6,IF(M85="Significant",5,IF(M85="Moderate",3,2))))</f>
        <v>1</v>
      </c>
    </row>
    <row r="86" spans="1:27" ht="114.75" x14ac:dyDescent="0.2">
      <c r="A86" s="1" t="s">
        <v>236</v>
      </c>
      <c r="B86" s="133" t="s">
        <v>237</v>
      </c>
      <c r="C86" s="133" t="s">
        <v>238</v>
      </c>
      <c r="D86" s="157" t="s">
        <v>648</v>
      </c>
      <c r="E86" s="1" t="s">
        <v>2260</v>
      </c>
      <c r="F86" s="1" t="s">
        <v>2259</v>
      </c>
      <c r="G86" s="134" t="s">
        <v>2264</v>
      </c>
      <c r="H86" s="1" t="s">
        <v>2263</v>
      </c>
      <c r="I86" s="1"/>
      <c r="J86" s="1"/>
      <c r="K86" s="2" t="s">
        <v>2262</v>
      </c>
      <c r="L86" s="2" t="s">
        <v>2261</v>
      </c>
      <c r="M86" s="2" t="s">
        <v>50</v>
      </c>
      <c r="N86" s="2" t="s">
        <v>239</v>
      </c>
      <c r="O86" s="136" t="s">
        <v>240</v>
      </c>
      <c r="P86" s="137">
        <v>2.5</v>
      </c>
      <c r="Q86" s="138" t="s">
        <v>717</v>
      </c>
      <c r="R86" s="2" t="s">
        <v>718</v>
      </c>
      <c r="S86" s="2"/>
      <c r="T86" s="2" t="s">
        <v>2266</v>
      </c>
      <c r="U86" s="2" t="s">
        <v>2265</v>
      </c>
      <c r="V86" s="2"/>
      <c r="AA86" s="139">
        <f>IF(OR(J86="Fail",ISBLANK(J86)),INDEX('Issue Code Table'!C:C,MATCH(N:N,'Issue Code Table'!A:A,0)),IF(M86="Critical",6,IF(M86="Significant",5,IF(M86="Moderate",3,2))))</f>
        <v>4</v>
      </c>
    </row>
    <row r="87" spans="1:27" ht="114.75" x14ac:dyDescent="0.2">
      <c r="A87" s="140" t="s">
        <v>241</v>
      </c>
      <c r="B87" s="141" t="s">
        <v>237</v>
      </c>
      <c r="C87" s="141" t="s">
        <v>238</v>
      </c>
      <c r="D87" s="158" t="s">
        <v>648</v>
      </c>
      <c r="E87" s="140" t="s">
        <v>2115</v>
      </c>
      <c r="F87" s="140" t="s">
        <v>2114</v>
      </c>
      <c r="G87" s="142" t="s">
        <v>2113</v>
      </c>
      <c r="H87" s="140" t="s">
        <v>2112</v>
      </c>
      <c r="I87" s="140"/>
      <c r="J87" s="140"/>
      <c r="K87" s="143" t="s">
        <v>2111</v>
      </c>
      <c r="L87" s="143" t="s">
        <v>2190</v>
      </c>
      <c r="M87" s="143" t="s">
        <v>50</v>
      </c>
      <c r="N87" s="143" t="s">
        <v>239</v>
      </c>
      <c r="O87" s="144" t="s">
        <v>240</v>
      </c>
      <c r="P87" s="145">
        <v>2.5</v>
      </c>
      <c r="Q87" s="146" t="s">
        <v>719</v>
      </c>
      <c r="R87" s="143" t="s">
        <v>718</v>
      </c>
      <c r="S87" s="143"/>
      <c r="T87" s="143" t="s">
        <v>2110</v>
      </c>
      <c r="U87" s="140" t="s">
        <v>2109</v>
      </c>
      <c r="V87" s="140"/>
      <c r="W87" s="156"/>
      <c r="X87" s="156"/>
      <c r="Y87" s="156"/>
      <c r="Z87" s="156"/>
      <c r="AA87" s="131">
        <f>IF(OR(J87="Fail",ISBLANK(J87)),INDEX('Issue Code Table'!C:C,MATCH(N:N,'Issue Code Table'!A:A,0)),IF(M87="Critical",6,IF(M87="Significant",5,IF(M87="Moderate",3,2))))</f>
        <v>4</v>
      </c>
    </row>
    <row r="88" spans="1:27" ht="140.25" x14ac:dyDescent="0.2">
      <c r="A88" s="1" t="s">
        <v>242</v>
      </c>
      <c r="B88" s="133" t="s">
        <v>243</v>
      </c>
      <c r="C88" s="133" t="s">
        <v>244</v>
      </c>
      <c r="D88" s="157" t="s">
        <v>648</v>
      </c>
      <c r="E88" s="1" t="s">
        <v>2091</v>
      </c>
      <c r="F88" s="1" t="s">
        <v>245</v>
      </c>
      <c r="G88" s="134" t="s">
        <v>246</v>
      </c>
      <c r="H88" s="1" t="s">
        <v>247</v>
      </c>
      <c r="I88" s="1"/>
      <c r="J88" s="1"/>
      <c r="K88" s="2" t="s">
        <v>722</v>
      </c>
      <c r="L88" s="2"/>
      <c r="M88" s="2" t="s">
        <v>33</v>
      </c>
      <c r="N88" s="2" t="s">
        <v>248</v>
      </c>
      <c r="O88" s="136" t="s">
        <v>249</v>
      </c>
      <c r="P88" s="137">
        <v>2.5</v>
      </c>
      <c r="Q88" s="138" t="s">
        <v>720</v>
      </c>
      <c r="R88" s="2" t="s">
        <v>723</v>
      </c>
      <c r="S88" s="2"/>
      <c r="T88" s="2" t="s">
        <v>724</v>
      </c>
      <c r="U88" s="2" t="s">
        <v>2032</v>
      </c>
      <c r="V88" s="2" t="s">
        <v>2033</v>
      </c>
      <c r="AA88" s="139">
        <f>IF(OR(J88="Fail",ISBLANK(J88)),INDEX('Issue Code Table'!C:C,MATCH(N:N,'Issue Code Table'!A:A,0)),IF(M88="Critical",6,IF(M88="Significant",5,IF(M88="Moderate",3,2))))</f>
        <v>5</v>
      </c>
    </row>
    <row r="89" spans="1:27" ht="357" x14ac:dyDescent="0.2">
      <c r="A89" s="140" t="s">
        <v>250</v>
      </c>
      <c r="B89" s="141" t="s">
        <v>243</v>
      </c>
      <c r="C89" s="141" t="s">
        <v>244</v>
      </c>
      <c r="D89" s="158" t="s">
        <v>648</v>
      </c>
      <c r="E89" s="140" t="s">
        <v>2090</v>
      </c>
      <c r="F89" s="140" t="s">
        <v>251</v>
      </c>
      <c r="G89" s="142" t="s">
        <v>252</v>
      </c>
      <c r="H89" s="140" t="s">
        <v>253</v>
      </c>
      <c r="I89" s="140"/>
      <c r="J89" s="140"/>
      <c r="K89" s="143" t="s">
        <v>254</v>
      </c>
      <c r="L89" s="143"/>
      <c r="M89" s="143" t="s">
        <v>33</v>
      </c>
      <c r="N89" s="143" t="s">
        <v>248</v>
      </c>
      <c r="O89" s="144" t="s">
        <v>249</v>
      </c>
      <c r="P89" s="145">
        <v>2.5</v>
      </c>
      <c r="Q89" s="146" t="s">
        <v>725</v>
      </c>
      <c r="R89" s="143" t="s">
        <v>2234</v>
      </c>
      <c r="S89" s="143"/>
      <c r="T89" s="143" t="s">
        <v>2278</v>
      </c>
      <c r="U89" s="140" t="s">
        <v>2034</v>
      </c>
      <c r="V89" s="140" t="s">
        <v>2035</v>
      </c>
      <c r="W89" s="156"/>
      <c r="X89" s="156"/>
      <c r="Y89" s="156"/>
      <c r="Z89" s="156"/>
      <c r="AA89" s="131">
        <f>IF(OR(J89="Fail",ISBLANK(J89)),INDEX('Issue Code Table'!C:C,MATCH(N:N,'Issue Code Table'!A:A,0)),IF(M89="Critical",6,IF(M89="Significant",5,IF(M89="Moderate",3,2))))</f>
        <v>5</v>
      </c>
    </row>
    <row r="90" spans="1:27" ht="127.5" x14ac:dyDescent="0.2">
      <c r="A90" s="1" t="s">
        <v>255</v>
      </c>
      <c r="B90" s="133" t="s">
        <v>26</v>
      </c>
      <c r="C90" s="133" t="s">
        <v>27</v>
      </c>
      <c r="D90" s="157" t="s">
        <v>648</v>
      </c>
      <c r="E90" s="1" t="s">
        <v>2089</v>
      </c>
      <c r="F90" s="1" t="s">
        <v>256</v>
      </c>
      <c r="G90" s="134" t="s">
        <v>257</v>
      </c>
      <c r="H90" s="1" t="s">
        <v>258</v>
      </c>
      <c r="I90" s="1"/>
      <c r="J90" s="1"/>
      <c r="K90" s="2" t="s">
        <v>259</v>
      </c>
      <c r="L90" s="2"/>
      <c r="M90" s="2" t="s">
        <v>33</v>
      </c>
      <c r="N90" s="2" t="s">
        <v>34</v>
      </c>
      <c r="O90" s="136" t="s">
        <v>35</v>
      </c>
      <c r="P90" s="137">
        <v>2.6</v>
      </c>
      <c r="Q90" s="138" t="s">
        <v>726</v>
      </c>
      <c r="R90" s="2" t="s">
        <v>727</v>
      </c>
      <c r="S90" s="2"/>
      <c r="T90" s="2" t="s">
        <v>728</v>
      </c>
      <c r="U90" s="2" t="s">
        <v>2036</v>
      </c>
      <c r="V90" s="2" t="s">
        <v>2037</v>
      </c>
      <c r="AA90" s="139">
        <f>IF(OR(J90="Fail",ISBLANK(J90)),INDEX('Issue Code Table'!C:C,MATCH(N:N,'Issue Code Table'!A:A,0)),IF(M90="Critical",6,IF(M90="Significant",5,IF(M90="Moderate",3,2))))</f>
        <v>5</v>
      </c>
    </row>
    <row r="91" spans="1:27" ht="127.5" x14ac:dyDescent="0.2">
      <c r="A91" s="140" t="s">
        <v>260</v>
      </c>
      <c r="B91" s="141" t="s">
        <v>26</v>
      </c>
      <c r="C91" s="141" t="s">
        <v>27</v>
      </c>
      <c r="D91" s="158" t="s">
        <v>648</v>
      </c>
      <c r="E91" s="140" t="s">
        <v>2088</v>
      </c>
      <c r="F91" s="140" t="s">
        <v>261</v>
      </c>
      <c r="G91" s="142" t="s">
        <v>2191</v>
      </c>
      <c r="H91" s="140" t="s">
        <v>262</v>
      </c>
      <c r="I91" s="140"/>
      <c r="J91" s="140"/>
      <c r="K91" s="143" t="s">
        <v>263</v>
      </c>
      <c r="L91" s="143"/>
      <c r="M91" s="143" t="s">
        <v>33</v>
      </c>
      <c r="N91" s="143" t="s">
        <v>34</v>
      </c>
      <c r="O91" s="144" t="s">
        <v>35</v>
      </c>
      <c r="P91" s="145">
        <v>2.6</v>
      </c>
      <c r="Q91" s="146" t="s">
        <v>729</v>
      </c>
      <c r="R91" s="143" t="s">
        <v>730</v>
      </c>
      <c r="S91" s="143"/>
      <c r="T91" s="143" t="s">
        <v>731</v>
      </c>
      <c r="U91" s="140" t="s">
        <v>2038</v>
      </c>
      <c r="V91" s="140" t="s">
        <v>2039</v>
      </c>
      <c r="W91" s="156"/>
      <c r="X91" s="156"/>
      <c r="Y91" s="156"/>
      <c r="Z91" s="156"/>
      <c r="AA91" s="131">
        <f>IF(OR(J91="Fail",ISBLANK(J91)),INDEX('Issue Code Table'!C:C,MATCH(N:N,'Issue Code Table'!A:A,0)),IF(M91="Critical",6,IF(M91="Significant",5,IF(M91="Moderate",3,2))))</f>
        <v>5</v>
      </c>
    </row>
    <row r="92" spans="1:27" ht="127.5" x14ac:dyDescent="0.2">
      <c r="A92" s="1" t="s">
        <v>264</v>
      </c>
      <c r="B92" s="133" t="s">
        <v>26</v>
      </c>
      <c r="C92" s="133" t="s">
        <v>27</v>
      </c>
      <c r="D92" s="157" t="s">
        <v>648</v>
      </c>
      <c r="E92" s="1" t="s">
        <v>2087</v>
      </c>
      <c r="F92" s="1" t="s">
        <v>265</v>
      </c>
      <c r="G92" s="134" t="s">
        <v>266</v>
      </c>
      <c r="H92" s="1" t="s">
        <v>267</v>
      </c>
      <c r="I92" s="1"/>
      <c r="J92" s="1"/>
      <c r="K92" s="2" t="s">
        <v>268</v>
      </c>
      <c r="L92" s="2"/>
      <c r="M92" s="2" t="s">
        <v>33</v>
      </c>
      <c r="N92" s="2" t="s">
        <v>34</v>
      </c>
      <c r="O92" s="136" t="s">
        <v>35</v>
      </c>
      <c r="P92" s="137">
        <v>2.6</v>
      </c>
      <c r="Q92" s="138" t="s">
        <v>721</v>
      </c>
      <c r="R92" s="2"/>
      <c r="S92" s="2"/>
      <c r="T92" s="2" t="s">
        <v>732</v>
      </c>
      <c r="U92" s="2" t="s">
        <v>2040</v>
      </c>
      <c r="V92" s="2" t="s">
        <v>2041</v>
      </c>
      <c r="AA92" s="139">
        <f>IF(OR(J92="Fail",ISBLANK(J92)),INDEX('Issue Code Table'!C:C,MATCH(N:N,'Issue Code Table'!A:A,0)),IF(M92="Critical",6,IF(M92="Significant",5,IF(M92="Moderate",3,2))))</f>
        <v>5</v>
      </c>
    </row>
    <row r="93" spans="1:27" ht="51" x14ac:dyDescent="0.2">
      <c r="A93" s="140" t="s">
        <v>25</v>
      </c>
      <c r="B93" s="141" t="s">
        <v>26</v>
      </c>
      <c r="C93" s="141" t="s">
        <v>27</v>
      </c>
      <c r="D93" s="158" t="s">
        <v>648</v>
      </c>
      <c r="E93" s="140" t="s">
        <v>28</v>
      </c>
      <c r="F93" s="140" t="s">
        <v>29</v>
      </c>
      <c r="G93" s="142" t="s">
        <v>30</v>
      </c>
      <c r="H93" s="140" t="s">
        <v>31</v>
      </c>
      <c r="I93" s="140"/>
      <c r="J93" s="140"/>
      <c r="K93" s="143" t="s">
        <v>32</v>
      </c>
      <c r="L93" s="143"/>
      <c r="M93" s="143" t="s">
        <v>33</v>
      </c>
      <c r="N93" s="143" t="s">
        <v>34</v>
      </c>
      <c r="O93" s="144" t="s">
        <v>35</v>
      </c>
      <c r="P93" s="145">
        <v>3</v>
      </c>
      <c r="Q93" s="146">
        <v>3.3</v>
      </c>
      <c r="R93" s="143" t="s">
        <v>733</v>
      </c>
      <c r="S93" s="143"/>
      <c r="T93" s="143" t="s">
        <v>734</v>
      </c>
      <c r="U93" s="140" t="s">
        <v>2042</v>
      </c>
      <c r="V93" s="140" t="s">
        <v>2043</v>
      </c>
      <c r="W93" s="156"/>
      <c r="X93" s="156"/>
      <c r="Y93" s="156"/>
      <c r="Z93" s="156"/>
      <c r="AA93" s="131">
        <f>IF(OR(J93="Fail",ISBLANK(J93)),INDEX('Issue Code Table'!C:C,MATCH(N:N,'Issue Code Table'!A:A,0)),IF(M93="Critical",6,IF(M93="Significant",5,IF(M93="Moderate",3,2))))</f>
        <v>5</v>
      </c>
    </row>
    <row r="94" spans="1:27" ht="127.5" x14ac:dyDescent="0.2">
      <c r="A94" s="1" t="s">
        <v>269</v>
      </c>
      <c r="B94" s="133" t="s">
        <v>270</v>
      </c>
      <c r="C94" s="133" t="s">
        <v>271</v>
      </c>
      <c r="D94" s="157" t="s">
        <v>648</v>
      </c>
      <c r="E94" s="1" t="s">
        <v>2086</v>
      </c>
      <c r="F94" s="1" t="s">
        <v>272</v>
      </c>
      <c r="G94" s="134" t="s">
        <v>273</v>
      </c>
      <c r="H94" s="1" t="s">
        <v>274</v>
      </c>
      <c r="I94" s="1"/>
      <c r="J94" s="1"/>
      <c r="K94" s="2" t="s">
        <v>275</v>
      </c>
      <c r="L94" s="2"/>
      <c r="M94" s="2" t="s">
        <v>50</v>
      </c>
      <c r="N94" s="135" t="s">
        <v>276</v>
      </c>
      <c r="O94" s="136" t="s">
        <v>277</v>
      </c>
      <c r="P94" s="137">
        <v>3</v>
      </c>
      <c r="Q94" s="138">
        <v>3.13</v>
      </c>
      <c r="R94" s="2" t="s">
        <v>735</v>
      </c>
      <c r="S94" s="2"/>
      <c r="T94" s="2" t="s">
        <v>736</v>
      </c>
      <c r="U94" s="2" t="s">
        <v>2044</v>
      </c>
      <c r="V94" s="2"/>
      <c r="AA94" s="139" t="e">
        <f>IF(OR(J94="Fail",ISBLANK(J94)),INDEX('Issue Code Table'!C:C,MATCH(N:N,'Issue Code Table'!A:A,0)),IF(M94="Critical",6,IF(M94="Significant",5,IF(M94="Moderate",3,2))))</f>
        <v>#N/A</v>
      </c>
    </row>
    <row r="95" spans="1:27" ht="306" x14ac:dyDescent="0.2">
      <c r="A95" s="140" t="s">
        <v>278</v>
      </c>
      <c r="B95" s="141" t="s">
        <v>279</v>
      </c>
      <c r="C95" s="141" t="s">
        <v>280</v>
      </c>
      <c r="D95" s="158" t="s">
        <v>648</v>
      </c>
      <c r="E95" s="140" t="s">
        <v>2085</v>
      </c>
      <c r="F95" s="140" t="s">
        <v>281</v>
      </c>
      <c r="G95" s="142" t="s">
        <v>282</v>
      </c>
      <c r="H95" s="140" t="s">
        <v>283</v>
      </c>
      <c r="I95" s="140"/>
      <c r="J95" s="140"/>
      <c r="K95" s="143" t="s">
        <v>284</v>
      </c>
      <c r="L95" s="143"/>
      <c r="M95" s="143" t="s">
        <v>33</v>
      </c>
      <c r="N95" s="143" t="s">
        <v>34</v>
      </c>
      <c r="O95" s="144" t="s">
        <v>35</v>
      </c>
      <c r="P95" s="145">
        <v>3</v>
      </c>
      <c r="Q95" s="146" t="s">
        <v>737</v>
      </c>
      <c r="R95" s="143" t="s">
        <v>738</v>
      </c>
      <c r="S95" s="143"/>
      <c r="T95" s="143" t="s">
        <v>739</v>
      </c>
      <c r="U95" s="140" t="s">
        <v>2045</v>
      </c>
      <c r="V95" s="140" t="s">
        <v>2046</v>
      </c>
      <c r="W95" s="156"/>
      <c r="X95" s="156"/>
      <c r="Y95" s="156"/>
      <c r="Z95" s="156"/>
      <c r="AA95" s="131">
        <f>IF(OR(J95="Fail",ISBLANK(J95)),INDEX('Issue Code Table'!C:C,MATCH(N:N,'Issue Code Table'!A:A,0)),IF(M95="Critical",6,IF(M95="Significant",5,IF(M95="Moderate",3,2))))</f>
        <v>5</v>
      </c>
    </row>
    <row r="96" spans="1:27" x14ac:dyDescent="0.2">
      <c r="A96" s="258"/>
      <c r="B96" s="259"/>
      <c r="C96" s="259"/>
      <c r="D96" s="259"/>
      <c r="E96" s="259"/>
      <c r="F96" s="259"/>
      <c r="G96" s="259"/>
      <c r="H96" s="259"/>
      <c r="I96" s="259"/>
      <c r="J96" s="259"/>
      <c r="K96" s="259"/>
      <c r="L96" s="259"/>
      <c r="M96" s="259"/>
      <c r="N96" s="259"/>
      <c r="O96" s="259"/>
      <c r="P96" s="259"/>
      <c r="Q96" s="259"/>
      <c r="R96" s="259"/>
      <c r="S96" s="259"/>
      <c r="T96" s="259"/>
      <c r="U96" s="259"/>
      <c r="V96" s="259"/>
      <c r="W96" s="259"/>
      <c r="X96" s="259"/>
      <c r="Y96" s="259"/>
      <c r="Z96" s="259"/>
      <c r="AA96" s="260"/>
    </row>
    <row r="97" spans="9:22" hidden="1" x14ac:dyDescent="0.2">
      <c r="U97" s="154"/>
      <c r="V97" s="154"/>
    </row>
    <row r="98" spans="9:22" hidden="1" x14ac:dyDescent="0.2">
      <c r="I98" s="154" t="s">
        <v>643</v>
      </c>
      <c r="U98" s="154"/>
      <c r="V98" s="154"/>
    </row>
    <row r="99" spans="9:22" hidden="1" x14ac:dyDescent="0.2">
      <c r="I99" s="154" t="s">
        <v>644</v>
      </c>
      <c r="U99" s="154"/>
      <c r="V99" s="154"/>
    </row>
    <row r="100" spans="9:22" hidden="1" x14ac:dyDescent="0.2">
      <c r="I100" s="154" t="s">
        <v>645</v>
      </c>
      <c r="U100" s="154"/>
      <c r="V100" s="154"/>
    </row>
    <row r="101" spans="9:22" hidden="1" x14ac:dyDescent="0.2">
      <c r="I101" s="154" t="s">
        <v>646</v>
      </c>
      <c r="U101" s="154"/>
      <c r="V101" s="154"/>
    </row>
    <row r="102" spans="9:22" hidden="1" x14ac:dyDescent="0.2">
      <c r="I102" s="154" t="s">
        <v>647</v>
      </c>
      <c r="U102" s="154"/>
      <c r="V102" s="154"/>
    </row>
    <row r="103" spans="9:22" hidden="1" x14ac:dyDescent="0.2">
      <c r="U103" s="154"/>
      <c r="V103" s="154"/>
    </row>
    <row r="104" spans="9:22" hidden="1" x14ac:dyDescent="0.2">
      <c r="I104" s="154" t="s">
        <v>648</v>
      </c>
      <c r="U104" s="154"/>
      <c r="V104" s="154"/>
    </row>
    <row r="105" spans="9:22" hidden="1" x14ac:dyDescent="0.2">
      <c r="I105" s="154" t="s">
        <v>302</v>
      </c>
      <c r="U105" s="154"/>
      <c r="V105" s="154"/>
    </row>
    <row r="106" spans="9:22" hidden="1" x14ac:dyDescent="0.2">
      <c r="U106" s="154"/>
      <c r="V106" s="154"/>
    </row>
    <row r="107" spans="9:22" hidden="1" x14ac:dyDescent="0.2">
      <c r="I107" s="222" t="s">
        <v>649</v>
      </c>
      <c r="U107" s="154"/>
      <c r="V107" s="154"/>
    </row>
    <row r="108" spans="9:22" hidden="1" x14ac:dyDescent="0.2">
      <c r="I108" s="223" t="s">
        <v>289</v>
      </c>
      <c r="U108" s="154"/>
      <c r="V108" s="154"/>
    </row>
    <row r="109" spans="9:22" hidden="1" x14ac:dyDescent="0.2">
      <c r="I109" s="222" t="s">
        <v>33</v>
      </c>
      <c r="U109" s="154"/>
      <c r="V109" s="154"/>
    </row>
    <row r="110" spans="9:22" hidden="1" x14ac:dyDescent="0.2">
      <c r="I110" s="222" t="s">
        <v>50</v>
      </c>
      <c r="U110" s="154"/>
      <c r="V110" s="154"/>
    </row>
    <row r="111" spans="9:22" hidden="1" x14ac:dyDescent="0.2">
      <c r="I111" s="222" t="s">
        <v>22</v>
      </c>
      <c r="U111" s="154"/>
      <c r="V111" s="154"/>
    </row>
    <row r="112" spans="9:22" hidden="1" x14ac:dyDescent="0.2">
      <c r="U112" s="154"/>
      <c r="V112" s="154"/>
    </row>
    <row r="113" spans="21:22" hidden="1" x14ac:dyDescent="0.2">
      <c r="U113" s="154"/>
      <c r="V113" s="154"/>
    </row>
    <row r="114" spans="21:22" hidden="1" x14ac:dyDescent="0.2">
      <c r="U114" s="154"/>
      <c r="V114" s="154"/>
    </row>
    <row r="115" spans="21:22" hidden="1" x14ac:dyDescent="0.2">
      <c r="U115" s="154"/>
      <c r="V115" s="154"/>
    </row>
    <row r="116" spans="21:22" hidden="1" x14ac:dyDescent="0.2">
      <c r="U116" s="154"/>
      <c r="V116" s="154"/>
    </row>
    <row r="117" spans="21:22" hidden="1" x14ac:dyDescent="0.2">
      <c r="U117" s="154"/>
      <c r="V117" s="154"/>
    </row>
    <row r="118" spans="21:22" hidden="1" x14ac:dyDescent="0.2">
      <c r="U118" s="154"/>
      <c r="V118" s="154"/>
    </row>
    <row r="119" spans="21:22" hidden="1" x14ac:dyDescent="0.2">
      <c r="U119" s="154"/>
      <c r="V119" s="154"/>
    </row>
    <row r="120" spans="21:22" hidden="1" x14ac:dyDescent="0.2">
      <c r="U120" s="154"/>
      <c r="V120" s="154"/>
    </row>
    <row r="121" spans="21:22" hidden="1" x14ac:dyDescent="0.2">
      <c r="U121" s="154"/>
      <c r="V121" s="154"/>
    </row>
    <row r="122" spans="21:22" hidden="1" x14ac:dyDescent="0.2">
      <c r="U122" s="154"/>
      <c r="V122" s="154"/>
    </row>
    <row r="123" spans="21:22" hidden="1" x14ac:dyDescent="0.2">
      <c r="U123" s="154"/>
      <c r="V123" s="154"/>
    </row>
    <row r="124" spans="21:22" hidden="1" x14ac:dyDescent="0.2">
      <c r="U124" s="154"/>
      <c r="V124" s="154"/>
    </row>
    <row r="125" spans="21:22" hidden="1" x14ac:dyDescent="0.2">
      <c r="U125" s="154"/>
      <c r="V125" s="154"/>
    </row>
    <row r="126" spans="21:22" hidden="1" x14ac:dyDescent="0.2">
      <c r="U126" s="154"/>
      <c r="V126" s="154"/>
    </row>
    <row r="127" spans="21:22" hidden="1" x14ac:dyDescent="0.2">
      <c r="U127" s="154"/>
      <c r="V127" s="154"/>
    </row>
    <row r="128" spans="21:22" hidden="1" x14ac:dyDescent="0.2">
      <c r="U128" s="154"/>
      <c r="V128" s="154"/>
    </row>
    <row r="129" spans="21:22" hidden="1" x14ac:dyDescent="0.2">
      <c r="U129" s="154"/>
      <c r="V129" s="154"/>
    </row>
    <row r="130" spans="21:22" hidden="1" x14ac:dyDescent="0.2">
      <c r="U130" s="154"/>
      <c r="V130" s="154"/>
    </row>
    <row r="131" spans="21:22" hidden="1" x14ac:dyDescent="0.2">
      <c r="U131" s="154"/>
      <c r="V131" s="154"/>
    </row>
    <row r="132" spans="21:22" hidden="1" x14ac:dyDescent="0.2">
      <c r="U132" s="154"/>
      <c r="V132" s="154"/>
    </row>
    <row r="133" spans="21:22" hidden="1" x14ac:dyDescent="0.2">
      <c r="U133" s="154"/>
      <c r="V133" s="154"/>
    </row>
    <row r="134" spans="21:22" hidden="1" x14ac:dyDescent="0.2">
      <c r="U134" s="154"/>
      <c r="V134" s="154"/>
    </row>
    <row r="135" spans="21:22" hidden="1" x14ac:dyDescent="0.2">
      <c r="U135" s="154"/>
      <c r="V135" s="154"/>
    </row>
    <row r="136" spans="21:22" hidden="1" x14ac:dyDescent="0.2">
      <c r="U136" s="154"/>
      <c r="V136" s="154"/>
    </row>
    <row r="137" spans="21:22" hidden="1" x14ac:dyDescent="0.2">
      <c r="U137" s="154"/>
      <c r="V137" s="154"/>
    </row>
    <row r="138" spans="21:22" hidden="1" x14ac:dyDescent="0.2">
      <c r="U138" s="154"/>
      <c r="V138" s="154"/>
    </row>
    <row r="139" spans="21:22" hidden="1" x14ac:dyDescent="0.2">
      <c r="U139" s="154"/>
      <c r="V139" s="154"/>
    </row>
    <row r="140" spans="21:22" hidden="1" x14ac:dyDescent="0.2">
      <c r="U140" s="154"/>
      <c r="V140" s="154"/>
    </row>
    <row r="141" spans="21:22" hidden="1" x14ac:dyDescent="0.2">
      <c r="U141" s="154"/>
      <c r="V141" s="154"/>
    </row>
    <row r="142" spans="21:22" hidden="1" x14ac:dyDescent="0.2">
      <c r="U142" s="154"/>
      <c r="V142" s="154"/>
    </row>
    <row r="143" spans="21:22" hidden="1" x14ac:dyDescent="0.2">
      <c r="U143" s="154"/>
      <c r="V143" s="154"/>
    </row>
    <row r="144" spans="21:22" hidden="1" x14ac:dyDescent="0.2">
      <c r="U144" s="154"/>
      <c r="V144" s="154"/>
    </row>
    <row r="145" spans="21:22" hidden="1" x14ac:dyDescent="0.2">
      <c r="U145" s="154"/>
      <c r="V145" s="154"/>
    </row>
    <row r="146" spans="21:22" hidden="1" x14ac:dyDescent="0.2">
      <c r="U146" s="154"/>
      <c r="V146" s="154"/>
    </row>
    <row r="147" spans="21:22" hidden="1" x14ac:dyDescent="0.2">
      <c r="U147" s="154"/>
      <c r="V147" s="154"/>
    </row>
    <row r="148" spans="21:22" hidden="1" x14ac:dyDescent="0.2">
      <c r="U148" s="154"/>
      <c r="V148" s="154"/>
    </row>
    <row r="149" spans="21:22" hidden="1" x14ac:dyDescent="0.2">
      <c r="U149" s="154"/>
      <c r="V149" s="154"/>
    </row>
    <row r="150" spans="21:22" hidden="1" x14ac:dyDescent="0.2">
      <c r="U150" s="154"/>
      <c r="V150" s="154"/>
    </row>
    <row r="151" spans="21:22" hidden="1" x14ac:dyDescent="0.2">
      <c r="U151" s="154"/>
      <c r="V151" s="154"/>
    </row>
    <row r="152" spans="21:22" hidden="1" x14ac:dyDescent="0.2">
      <c r="U152" s="154"/>
      <c r="V152" s="154"/>
    </row>
    <row r="153" spans="21:22" hidden="1" x14ac:dyDescent="0.2">
      <c r="U153" s="154"/>
      <c r="V153" s="154"/>
    </row>
    <row r="154" spans="21:22" hidden="1" x14ac:dyDescent="0.2">
      <c r="U154" s="154"/>
      <c r="V154" s="154"/>
    </row>
    <row r="155" spans="21:22" hidden="1" x14ac:dyDescent="0.2">
      <c r="U155" s="154"/>
      <c r="V155" s="154"/>
    </row>
    <row r="156" spans="21:22" hidden="1" x14ac:dyDescent="0.2">
      <c r="U156" s="154"/>
      <c r="V156" s="154"/>
    </row>
    <row r="157" spans="21:22" hidden="1" x14ac:dyDescent="0.2">
      <c r="U157" s="154"/>
      <c r="V157" s="154"/>
    </row>
    <row r="158" spans="21:22" hidden="1" x14ac:dyDescent="0.2">
      <c r="U158" s="154"/>
      <c r="V158" s="154"/>
    </row>
    <row r="159" spans="21:22" hidden="1" x14ac:dyDescent="0.2">
      <c r="U159" s="154"/>
      <c r="V159" s="154"/>
    </row>
    <row r="160" spans="21:22" hidden="1" x14ac:dyDescent="0.2">
      <c r="U160" s="154"/>
      <c r="V160" s="154"/>
    </row>
    <row r="161" spans="21:22" hidden="1" x14ac:dyDescent="0.2">
      <c r="U161" s="154"/>
      <c r="V161" s="154"/>
    </row>
    <row r="162" spans="21:22" hidden="1" x14ac:dyDescent="0.2">
      <c r="U162" s="154"/>
      <c r="V162" s="154"/>
    </row>
    <row r="163" spans="21:22" hidden="1" x14ac:dyDescent="0.2">
      <c r="U163" s="154"/>
      <c r="V163" s="154"/>
    </row>
    <row r="164" spans="21:22" hidden="1" x14ac:dyDescent="0.2">
      <c r="U164" s="154"/>
      <c r="V164" s="154"/>
    </row>
    <row r="165" spans="21:22" hidden="1" x14ac:dyDescent="0.2">
      <c r="U165" s="154"/>
      <c r="V165" s="154"/>
    </row>
    <row r="166" spans="21:22" hidden="1" x14ac:dyDescent="0.2">
      <c r="U166" s="154"/>
      <c r="V166" s="154"/>
    </row>
  </sheetData>
  <protectedRanges>
    <protectedRange password="E1A2" sqref="N2:P2" name="Range1_5"/>
    <protectedRange password="E1A2" sqref="O86:P86 O56:P56 P57:P68 O85 P87:P89" name="Range1_3"/>
    <protectedRange password="E1A2" sqref="O77:P77 O75 O73 P78:P80" name="Range1_1_3_60_1_1"/>
    <protectedRange password="E1A2" sqref="O79" name="Range1_1_3_60_1_1_2"/>
    <protectedRange password="E1A2" sqref="N65:O65" name="Range1_2_1"/>
    <protectedRange password="E1A2" sqref="N22" name="Range1_15"/>
    <protectedRange password="E1A2" sqref="N33" name="Range1_4"/>
    <protectedRange password="E1A2" sqref="T34" name="Range1_13_2"/>
    <protectedRange password="E1A2" sqref="R32" name="Range1_1_1_5_1"/>
    <protectedRange password="E1A2" sqref="O27:P27" name="Range1_7"/>
    <protectedRange password="E1A2" sqref="O25:P25" name="Range1_10"/>
    <protectedRange password="E1A2" sqref="N25" name="Range1_3_2"/>
    <protectedRange password="E1A2" sqref="N49:P49 O52:P52 N6:P6" name="Range1_2"/>
    <protectedRange password="E1A2" sqref="O5:P5 O7:P7" name="Range1_1_2"/>
    <protectedRange password="E1A2" sqref="O8:P8" name="Range1_5_1"/>
    <protectedRange password="E1A2" sqref="N8" name="Range1_2_2"/>
    <protectedRange password="E1A2" sqref="N9:P9" name="Range1"/>
    <protectedRange password="E1A2" sqref="O10:P10" name="Range1_6"/>
    <protectedRange password="E1A2" sqref="N10" name="Range1_11"/>
    <protectedRange password="E1A2" sqref="N13:P14" name="Range1_9"/>
    <protectedRange password="E1A2" sqref="N12:P12" name="Range1_9_1"/>
    <protectedRange password="E1A2" sqref="N11" name="Range1_4_1"/>
    <protectedRange password="E1A2" sqref="U2" name="Range1_1_2_1"/>
    <protectedRange password="E1A2" sqref="M7" name="Range1_11_1"/>
  </protectedRanges>
  <autoFilter ref="A2:AB95" xr:uid="{A8709217-7F7D-483A-9283-4C751B1AF909}"/>
  <mergeCells count="1">
    <mergeCell ref="A96:AA96"/>
  </mergeCells>
  <phoneticPr fontId="5" type="noConversion"/>
  <conditionalFormatting sqref="J3:J95">
    <cfRule type="cellIs" dxfId="8" priority="70" operator="equal">
      <formula>"Fail"</formula>
    </cfRule>
    <cfRule type="cellIs" dxfId="7" priority="71" operator="equal">
      <formula>"Pass"</formula>
    </cfRule>
    <cfRule type="cellIs" dxfId="6" priority="72" operator="equal">
      <formula>"Info"</formula>
    </cfRule>
  </conditionalFormatting>
  <conditionalFormatting sqref="N3:N5 N54">
    <cfRule type="expression" dxfId="5" priority="5" stopIfTrue="1">
      <formula>ISERROR(AA3)</formula>
    </cfRule>
  </conditionalFormatting>
  <conditionalFormatting sqref="N6 N10 N55:N56 N58 N60 N62 N64 N66 N68 N70 N72 N74 N76 N78 N80 N82 N84 N86 N88 N90 N92">
    <cfRule type="expression" dxfId="4" priority="6" stopIfTrue="1">
      <formula>ISERROR(T6)</formula>
    </cfRule>
  </conditionalFormatting>
  <conditionalFormatting sqref="N7 N53 N57 N59 N61 N63 N65 N67 N69 N71 N73 N75 N77 N79 N81 N83 N85 N87 N89 N91 N93 N95">
    <cfRule type="expression" dxfId="3" priority="69" stopIfTrue="1">
      <formula>ISERROR(U7)</formula>
    </cfRule>
  </conditionalFormatting>
  <conditionalFormatting sqref="N8:N9">
    <cfRule type="expression" dxfId="2" priority="2" stopIfTrue="1">
      <formula>ISERROR(AA8)</formula>
    </cfRule>
  </conditionalFormatting>
  <conditionalFormatting sqref="N11:N52">
    <cfRule type="expression" dxfId="1" priority="1" stopIfTrue="1">
      <formula>ISERROR(AA11)</formula>
    </cfRule>
  </conditionalFormatting>
  <conditionalFormatting sqref="N94">
    <cfRule type="expression" dxfId="0" priority="4" stopIfTrue="1">
      <formula>ISERROR(AA94)</formula>
    </cfRule>
  </conditionalFormatting>
  <dataValidations count="3">
    <dataValidation type="list" allowBlank="1" showInputMessage="1" showErrorMessage="1" sqref="N34" xr:uid="{53205F7B-3C0E-4DF6-A6F9-7D674AD69E31}">
      <formula1>$H$97:$H$100</formula1>
    </dataValidation>
    <dataValidation type="list" allowBlank="1" showInputMessage="1" showErrorMessage="1" sqref="M3:M95" xr:uid="{FED4BB61-C43E-44AE-B5A6-5909B44BD4AD}">
      <formula1>$I$108:$I$111</formula1>
    </dataValidation>
    <dataValidation type="list" allowBlank="1" showInputMessage="1" showErrorMessage="1" sqref="J3:J95" xr:uid="{92789766-DFC7-4CDF-B638-68C4AC29E908}">
      <formula1>$I$99:$I$102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1BD97-C847-4623-A1A7-93962E6DA003}">
  <dimension ref="A1:N41"/>
  <sheetViews>
    <sheetView zoomScaleNormal="100" workbookViewId="0">
      <selection activeCell="B3" sqref="B3"/>
    </sheetView>
  </sheetViews>
  <sheetFormatPr defaultColWidth="0" defaultRowHeight="0" customHeight="1" zeroHeight="1" x14ac:dyDescent="0.2"/>
  <cols>
    <col min="1" max="1" width="11.42578125" style="203" customWidth="1"/>
    <col min="2" max="2" width="13.140625" style="203" customWidth="1"/>
    <col min="3" max="3" width="90" style="206" customWidth="1"/>
    <col min="4" max="4" width="24.85546875" style="203" customWidth="1"/>
    <col min="5" max="5" width="2.42578125" style="202" customWidth="1"/>
    <col min="6" max="14" width="0" style="202" hidden="1" customWidth="1"/>
    <col min="15" max="16384" width="11.42578125" style="203" hidden="1"/>
  </cols>
  <sheetData>
    <row r="1" spans="1:14" ht="14.25" customHeight="1" x14ac:dyDescent="0.2">
      <c r="A1" s="115" t="s">
        <v>843</v>
      </c>
      <c r="B1" s="116"/>
      <c r="C1" s="117"/>
      <c r="D1" s="116"/>
    </row>
    <row r="2" spans="1:14" s="204" customFormat="1" ht="12.75" customHeight="1" x14ac:dyDescent="0.2">
      <c r="A2" s="118" t="s">
        <v>844</v>
      </c>
      <c r="B2" s="118" t="s">
        <v>845</v>
      </c>
      <c r="C2" s="119" t="s">
        <v>846</v>
      </c>
      <c r="D2" s="118" t="s">
        <v>847</v>
      </c>
      <c r="E2" s="202"/>
      <c r="F2" s="202"/>
      <c r="G2" s="202"/>
      <c r="H2" s="202"/>
      <c r="I2" s="202"/>
      <c r="J2" s="202"/>
      <c r="K2" s="202"/>
      <c r="L2" s="202"/>
      <c r="M2" s="202"/>
      <c r="N2" s="202"/>
    </row>
    <row r="3" spans="1:14" ht="27" customHeight="1" x14ac:dyDescent="0.2">
      <c r="A3" s="198">
        <v>1</v>
      </c>
      <c r="B3" s="199">
        <v>45716</v>
      </c>
      <c r="C3" s="200" t="s">
        <v>1891</v>
      </c>
      <c r="D3" s="201" t="s">
        <v>848</v>
      </c>
    </row>
    <row r="4" spans="1:14" ht="24" customHeight="1" x14ac:dyDescent="0.2">
      <c r="A4" s="198"/>
      <c r="B4" s="199"/>
      <c r="C4" s="120"/>
      <c r="D4" s="201"/>
    </row>
    <row r="5" spans="1:14" ht="24" customHeight="1" x14ac:dyDescent="0.2">
      <c r="A5" s="198"/>
      <c r="B5" s="199"/>
      <c r="C5" s="121"/>
      <c r="D5" s="201"/>
    </row>
    <row r="6" spans="1:14" ht="24" customHeight="1" x14ac:dyDescent="0.2">
      <c r="A6" s="198"/>
      <c r="B6" s="199"/>
      <c r="C6" s="121"/>
      <c r="D6" s="201"/>
    </row>
    <row r="7" spans="1:14" ht="24" customHeight="1" x14ac:dyDescent="0.2">
      <c r="A7" s="198"/>
      <c r="B7" s="199"/>
      <c r="C7" s="121"/>
      <c r="D7" s="201"/>
    </row>
    <row r="8" spans="1:14" ht="24" customHeight="1" x14ac:dyDescent="0.2">
      <c r="A8" s="198"/>
      <c r="B8" s="199"/>
      <c r="C8" s="121"/>
      <c r="D8" s="201"/>
    </row>
    <row r="9" spans="1:14" s="177" customFormat="1" ht="24" customHeight="1" x14ac:dyDescent="0.2">
      <c r="A9" s="198"/>
      <c r="B9" s="199"/>
      <c r="C9" s="122"/>
      <c r="D9" s="201"/>
    </row>
    <row r="10" spans="1:14" ht="24" customHeight="1" x14ac:dyDescent="0.2">
      <c r="A10" s="198"/>
      <c r="B10" s="199"/>
      <c r="C10" s="122"/>
      <c r="D10" s="201"/>
    </row>
    <row r="11" spans="1:14" s="177" customFormat="1" ht="24" customHeight="1" x14ac:dyDescent="0.2">
      <c r="A11" s="198"/>
      <c r="B11" s="199"/>
      <c r="C11" s="122"/>
      <c r="D11" s="201"/>
    </row>
    <row r="12" spans="1:14" ht="24" customHeight="1" x14ac:dyDescent="0.2">
      <c r="A12" s="198"/>
      <c r="B12" s="199"/>
      <c r="C12" s="122"/>
      <c r="D12" s="201"/>
    </row>
    <row r="13" spans="1:14" ht="24" customHeight="1" x14ac:dyDescent="0.2">
      <c r="A13" s="198"/>
      <c r="B13" s="199"/>
      <c r="C13" s="122"/>
      <c r="D13" s="201"/>
    </row>
    <row r="14" spans="1:14" ht="24" customHeight="1" x14ac:dyDescent="0.2">
      <c r="A14" s="198"/>
      <c r="B14" s="199"/>
      <c r="C14" s="121"/>
      <c r="D14" s="201"/>
    </row>
    <row r="15" spans="1:14" ht="24" customHeight="1" x14ac:dyDescent="0.2">
      <c r="A15" s="198"/>
      <c r="B15" s="199"/>
      <c r="C15" s="121"/>
      <c r="D15" s="201"/>
    </row>
    <row r="16" spans="1:14" ht="24" customHeight="1" x14ac:dyDescent="0.2">
      <c r="A16" s="198"/>
      <c r="B16" s="199"/>
      <c r="C16" s="121"/>
      <c r="D16" s="201"/>
    </row>
    <row r="17" spans="1:4" ht="24" customHeight="1" x14ac:dyDescent="0.2">
      <c r="A17" s="198"/>
      <c r="B17" s="199"/>
      <c r="C17" s="121"/>
      <c r="D17" s="201"/>
    </row>
    <row r="18" spans="1:4" ht="24" customHeight="1" x14ac:dyDescent="0.2">
      <c r="A18" s="198"/>
      <c r="B18" s="199"/>
      <c r="C18" s="121"/>
      <c r="D18" s="201"/>
    </row>
    <row r="19" spans="1:4" ht="24" customHeight="1" x14ac:dyDescent="0.2">
      <c r="A19" s="198"/>
      <c r="B19" s="199"/>
      <c r="C19" s="121"/>
      <c r="D19" s="201"/>
    </row>
    <row r="20" spans="1:4" ht="24" customHeight="1" x14ac:dyDescent="0.2">
      <c r="A20" s="198"/>
      <c r="B20" s="199"/>
      <c r="C20" s="121"/>
      <c r="D20" s="201"/>
    </row>
    <row r="21" spans="1:4" ht="24" customHeight="1" x14ac:dyDescent="0.2">
      <c r="A21" s="198"/>
      <c r="B21" s="199"/>
      <c r="C21" s="121"/>
      <c r="D21" s="201"/>
    </row>
    <row r="22" spans="1:4" ht="24" customHeight="1" x14ac:dyDescent="0.2">
      <c r="A22" s="198"/>
      <c r="B22" s="199"/>
      <c r="C22" s="121"/>
      <c r="D22" s="201"/>
    </row>
    <row r="23" spans="1:4" ht="24" customHeight="1" x14ac:dyDescent="0.2">
      <c r="A23" s="122"/>
      <c r="B23" s="199"/>
      <c r="C23" s="121"/>
      <c r="D23" s="201"/>
    </row>
    <row r="24" spans="1:4" ht="24" customHeight="1" x14ac:dyDescent="0.2">
      <c r="A24" s="122"/>
      <c r="B24" s="199"/>
      <c r="C24" s="121"/>
      <c r="D24" s="201"/>
    </row>
    <row r="25" spans="1:4" ht="24" customHeight="1" x14ac:dyDescent="0.2">
      <c r="A25" s="122"/>
      <c r="B25" s="199"/>
      <c r="C25" s="121"/>
      <c r="D25" s="201"/>
    </row>
    <row r="26" spans="1:4" ht="24" customHeight="1" x14ac:dyDescent="0.2">
      <c r="A26" s="122"/>
      <c r="B26" s="199"/>
      <c r="C26" s="121"/>
      <c r="D26" s="201"/>
    </row>
    <row r="27" spans="1:4" ht="12.75" customHeight="1" x14ac:dyDescent="0.2">
      <c r="A27" s="202"/>
      <c r="B27" s="202"/>
      <c r="C27" s="205"/>
      <c r="D27" s="202"/>
    </row>
    <row r="28" spans="1:4" ht="12.75" hidden="1" customHeight="1" x14ac:dyDescent="0.2">
      <c r="A28" s="202"/>
      <c r="B28" s="202"/>
      <c r="C28" s="205"/>
      <c r="D28" s="202"/>
    </row>
    <row r="29" spans="1:4" ht="12.75" hidden="1" customHeight="1" x14ac:dyDescent="0.2">
      <c r="A29" s="202"/>
      <c r="B29" s="202"/>
      <c r="C29" s="205"/>
      <c r="D29" s="202"/>
    </row>
    <row r="30" spans="1:4" ht="12.75" hidden="1" customHeight="1" x14ac:dyDescent="0.2">
      <c r="A30" s="202"/>
      <c r="B30" s="202"/>
      <c r="C30" s="205"/>
      <c r="D30" s="202"/>
    </row>
    <row r="31" spans="1:4" ht="12.75" hidden="1" customHeight="1" x14ac:dyDescent="0.2">
      <c r="A31" s="202"/>
      <c r="B31" s="202"/>
      <c r="C31" s="205"/>
      <c r="D31" s="202"/>
    </row>
    <row r="32" spans="1:4" ht="12.75" hidden="1" customHeight="1" x14ac:dyDescent="0.2">
      <c r="A32" s="202"/>
      <c r="B32" s="202"/>
      <c r="C32" s="205"/>
      <c r="D32" s="202"/>
    </row>
    <row r="33" spans="1:4" ht="12.75" hidden="1" customHeight="1" x14ac:dyDescent="0.2">
      <c r="A33" s="202"/>
      <c r="B33" s="202"/>
      <c r="C33" s="205"/>
      <c r="D33" s="202"/>
    </row>
    <row r="34" spans="1:4" ht="12.75" hidden="1" customHeight="1" x14ac:dyDescent="0.2">
      <c r="A34" s="202"/>
      <c r="B34" s="202"/>
      <c r="C34" s="205"/>
      <c r="D34" s="202"/>
    </row>
    <row r="35" spans="1:4" ht="12.75" hidden="1" customHeight="1" x14ac:dyDescent="0.2">
      <c r="A35" s="202"/>
      <c r="B35" s="202"/>
      <c r="C35" s="205"/>
      <c r="D35" s="202"/>
    </row>
    <row r="36" spans="1:4" ht="12.75" hidden="1" customHeight="1" x14ac:dyDescent="0.2">
      <c r="A36" s="202"/>
      <c r="B36" s="202"/>
      <c r="C36" s="205"/>
      <c r="D36" s="202"/>
    </row>
    <row r="37" spans="1:4" ht="12.75" hidden="1" customHeight="1" x14ac:dyDescent="0.2">
      <c r="A37" s="202"/>
      <c r="B37" s="202"/>
      <c r="C37" s="205"/>
      <c r="D37" s="202"/>
    </row>
    <row r="38" spans="1:4" ht="12.75" hidden="1" customHeight="1" x14ac:dyDescent="0.2">
      <c r="A38" s="202"/>
      <c r="B38" s="202"/>
      <c r="C38" s="205"/>
      <c r="D38" s="202"/>
    </row>
    <row r="39" spans="1:4" ht="12.75" hidden="1" customHeight="1" x14ac:dyDescent="0.2">
      <c r="A39" s="202"/>
      <c r="B39" s="202"/>
      <c r="C39" s="205"/>
      <c r="D39" s="202"/>
    </row>
    <row r="40" spans="1:4" ht="12.75" hidden="1" customHeight="1" x14ac:dyDescent="0.2">
      <c r="A40" s="202"/>
      <c r="B40" s="202"/>
      <c r="C40" s="205"/>
      <c r="D40" s="202"/>
    </row>
    <row r="41" spans="1:4" ht="12.75" hidden="1" customHeight="1" x14ac:dyDescent="0.2">
      <c r="A41" s="202"/>
      <c r="B41" s="202"/>
      <c r="C41" s="205"/>
      <c r="D41" s="202"/>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DBF54-5E5D-420D-AB0B-0C74DCFF75A2}">
  <sheetPr>
    <pageSetUpPr fitToPage="1"/>
  </sheetPr>
  <dimension ref="A1:D95"/>
  <sheetViews>
    <sheetView showGridLines="0" zoomScaleNormal="100" workbookViewId="0">
      <pane ySplit="1" topLeftCell="A2" activePane="bottomLeft" state="frozen"/>
      <selection pane="bottomLeft" activeCell="C19" sqref="C19"/>
    </sheetView>
  </sheetViews>
  <sheetFormatPr defaultColWidth="0" defaultRowHeight="12.75" x14ac:dyDescent="0.2"/>
  <cols>
    <col min="1" max="1" width="8.85546875" style="207" customWidth="1"/>
    <col min="2" max="2" width="18.5703125" style="207" customWidth="1"/>
    <col min="3" max="3" width="111.140625" style="207" customWidth="1"/>
    <col min="4" max="4" width="11.42578125" style="207" customWidth="1"/>
    <col min="5" max="16384" width="8.85546875" style="207" hidden="1"/>
  </cols>
  <sheetData>
    <row r="1" spans="1:4" x14ac:dyDescent="0.2">
      <c r="A1" s="123" t="s">
        <v>843</v>
      </c>
      <c r="B1" s="124"/>
      <c r="C1" s="124"/>
      <c r="D1" s="124"/>
    </row>
    <row r="2" spans="1:4" ht="12.6" customHeight="1" x14ac:dyDescent="0.2">
      <c r="A2" s="125" t="s">
        <v>844</v>
      </c>
      <c r="B2" s="125" t="s">
        <v>849</v>
      </c>
      <c r="C2" s="125" t="s">
        <v>846</v>
      </c>
      <c r="D2" s="125" t="s">
        <v>850</v>
      </c>
    </row>
    <row r="3" spans="1:4" x14ac:dyDescent="0.2">
      <c r="A3" s="208">
        <v>1</v>
      </c>
      <c r="B3" s="209" t="s">
        <v>1892</v>
      </c>
      <c r="C3" s="209" t="s">
        <v>1893</v>
      </c>
      <c r="D3" s="199">
        <v>45716</v>
      </c>
    </row>
    <row r="4" spans="1:4" x14ac:dyDescent="0.2">
      <c r="A4" s="208">
        <v>1</v>
      </c>
      <c r="B4" s="209" t="s">
        <v>1894</v>
      </c>
      <c r="C4" s="209" t="s">
        <v>1893</v>
      </c>
      <c r="D4" s="199">
        <v>45716</v>
      </c>
    </row>
    <row r="5" spans="1:4" x14ac:dyDescent="0.2">
      <c r="A5" s="208">
        <v>1</v>
      </c>
      <c r="B5" s="209" t="s">
        <v>1895</v>
      </c>
      <c r="C5" s="209" t="s">
        <v>1893</v>
      </c>
      <c r="D5" s="199">
        <v>45716</v>
      </c>
    </row>
    <row r="6" spans="1:4" x14ac:dyDescent="0.2">
      <c r="A6" s="208">
        <v>1</v>
      </c>
      <c r="B6" s="209" t="s">
        <v>1896</v>
      </c>
      <c r="C6" s="209" t="s">
        <v>1893</v>
      </c>
      <c r="D6" s="199">
        <v>45716</v>
      </c>
    </row>
    <row r="7" spans="1:4" x14ac:dyDescent="0.2">
      <c r="A7" s="208">
        <v>1</v>
      </c>
      <c r="B7" s="209" t="s">
        <v>1897</v>
      </c>
      <c r="C7" s="209" t="s">
        <v>1893</v>
      </c>
      <c r="D7" s="199">
        <v>45716</v>
      </c>
    </row>
    <row r="8" spans="1:4" x14ac:dyDescent="0.2">
      <c r="A8" s="208">
        <v>1</v>
      </c>
      <c r="B8" s="209" t="s">
        <v>1898</v>
      </c>
      <c r="C8" s="209" t="s">
        <v>1893</v>
      </c>
      <c r="D8" s="199">
        <v>45716</v>
      </c>
    </row>
    <row r="9" spans="1:4" x14ac:dyDescent="0.2">
      <c r="A9" s="208">
        <v>1</v>
      </c>
      <c r="B9" s="209" t="s">
        <v>1899</v>
      </c>
      <c r="C9" s="209" t="s">
        <v>1893</v>
      </c>
      <c r="D9" s="199">
        <v>45716</v>
      </c>
    </row>
    <row r="10" spans="1:4" x14ac:dyDescent="0.2">
      <c r="A10" s="208">
        <v>1</v>
      </c>
      <c r="B10" s="209" t="s">
        <v>1900</v>
      </c>
      <c r="C10" s="209" t="s">
        <v>1893</v>
      </c>
      <c r="D10" s="199">
        <v>45716</v>
      </c>
    </row>
    <row r="11" spans="1:4" x14ac:dyDescent="0.2">
      <c r="A11" s="208">
        <v>1</v>
      </c>
      <c r="B11" s="209" t="s">
        <v>1901</v>
      </c>
      <c r="C11" s="209" t="s">
        <v>1893</v>
      </c>
      <c r="D11" s="199">
        <v>45716</v>
      </c>
    </row>
    <row r="12" spans="1:4" x14ac:dyDescent="0.2">
      <c r="A12" s="208">
        <v>1</v>
      </c>
      <c r="B12" s="209" t="s">
        <v>1902</v>
      </c>
      <c r="C12" s="209" t="s">
        <v>1893</v>
      </c>
      <c r="D12" s="199">
        <v>45716</v>
      </c>
    </row>
    <row r="13" spans="1:4" x14ac:dyDescent="0.2">
      <c r="A13" s="208">
        <v>1</v>
      </c>
      <c r="B13" s="209" t="s">
        <v>1903</v>
      </c>
      <c r="C13" s="209" t="s">
        <v>1893</v>
      </c>
      <c r="D13" s="199">
        <v>45716</v>
      </c>
    </row>
    <row r="14" spans="1:4" x14ac:dyDescent="0.2">
      <c r="A14" s="208">
        <v>1</v>
      </c>
      <c r="B14" s="209" t="s">
        <v>1904</v>
      </c>
      <c r="C14" s="209" t="s">
        <v>1893</v>
      </c>
      <c r="D14" s="199">
        <v>45716</v>
      </c>
    </row>
    <row r="15" spans="1:4" x14ac:dyDescent="0.2">
      <c r="A15" s="208">
        <v>1</v>
      </c>
      <c r="B15" s="209" t="s">
        <v>1905</v>
      </c>
      <c r="C15" s="209" t="s">
        <v>1893</v>
      </c>
      <c r="D15" s="199">
        <v>45716</v>
      </c>
    </row>
    <row r="16" spans="1:4" x14ac:dyDescent="0.2">
      <c r="A16" s="208">
        <v>1</v>
      </c>
      <c r="B16" s="209" t="s">
        <v>1906</v>
      </c>
      <c r="C16" s="209" t="s">
        <v>1893</v>
      </c>
      <c r="D16" s="199">
        <v>45716</v>
      </c>
    </row>
    <row r="17" spans="1:4" x14ac:dyDescent="0.2">
      <c r="A17" s="208">
        <v>1</v>
      </c>
      <c r="B17" s="209" t="s">
        <v>1907</v>
      </c>
      <c r="C17" s="209" t="s">
        <v>1893</v>
      </c>
      <c r="D17" s="199">
        <v>45716</v>
      </c>
    </row>
    <row r="18" spans="1:4" x14ac:dyDescent="0.2">
      <c r="A18" s="208">
        <v>1</v>
      </c>
      <c r="B18" s="209" t="s">
        <v>1908</v>
      </c>
      <c r="C18" s="209" t="s">
        <v>1893</v>
      </c>
      <c r="D18" s="199">
        <v>45716</v>
      </c>
    </row>
    <row r="19" spans="1:4" x14ac:dyDescent="0.2">
      <c r="A19" s="208">
        <v>1</v>
      </c>
      <c r="B19" s="209" t="s">
        <v>1909</v>
      </c>
      <c r="C19" s="209" t="s">
        <v>1893</v>
      </c>
      <c r="D19" s="199">
        <v>45716</v>
      </c>
    </row>
    <row r="20" spans="1:4" x14ac:dyDescent="0.2">
      <c r="A20" s="208">
        <v>1</v>
      </c>
      <c r="B20" s="209" t="s">
        <v>1910</v>
      </c>
      <c r="C20" s="209" t="s">
        <v>1893</v>
      </c>
      <c r="D20" s="199">
        <v>45716</v>
      </c>
    </row>
    <row r="21" spans="1:4" x14ac:dyDescent="0.2">
      <c r="A21" s="208">
        <v>1</v>
      </c>
      <c r="B21" s="209" t="s">
        <v>1911</v>
      </c>
      <c r="C21" s="209" t="s">
        <v>1893</v>
      </c>
      <c r="D21" s="199">
        <v>45716</v>
      </c>
    </row>
    <row r="22" spans="1:4" x14ac:dyDescent="0.2">
      <c r="A22" s="208">
        <v>1</v>
      </c>
      <c r="B22" s="209" t="s">
        <v>1912</v>
      </c>
      <c r="C22" s="209" t="s">
        <v>1893</v>
      </c>
      <c r="D22" s="199">
        <v>45716</v>
      </c>
    </row>
    <row r="23" spans="1:4" x14ac:dyDescent="0.2">
      <c r="A23" s="208">
        <v>1</v>
      </c>
      <c r="B23" s="209" t="s">
        <v>1913</v>
      </c>
      <c r="C23" s="209" t="s">
        <v>1893</v>
      </c>
      <c r="D23" s="199">
        <v>45716</v>
      </c>
    </row>
    <row r="24" spans="1:4" x14ac:dyDescent="0.2">
      <c r="A24" s="208">
        <v>1</v>
      </c>
      <c r="B24" s="209" t="s">
        <v>1914</v>
      </c>
      <c r="C24" s="209" t="s">
        <v>1893</v>
      </c>
      <c r="D24" s="199">
        <v>45716</v>
      </c>
    </row>
    <row r="25" spans="1:4" x14ac:dyDescent="0.2">
      <c r="A25" s="208">
        <v>1</v>
      </c>
      <c r="B25" s="209" t="s">
        <v>1915</v>
      </c>
      <c r="C25" s="209" t="s">
        <v>1893</v>
      </c>
      <c r="D25" s="199">
        <v>45716</v>
      </c>
    </row>
    <row r="26" spans="1:4" x14ac:dyDescent="0.2">
      <c r="A26" s="208">
        <v>1</v>
      </c>
      <c r="B26" s="209" t="s">
        <v>1916</v>
      </c>
      <c r="C26" s="209" t="s">
        <v>1893</v>
      </c>
      <c r="D26" s="199">
        <v>45716</v>
      </c>
    </row>
    <row r="27" spans="1:4" x14ac:dyDescent="0.2">
      <c r="A27" s="208">
        <v>1</v>
      </c>
      <c r="B27" s="209" t="s">
        <v>1917</v>
      </c>
      <c r="C27" s="209" t="s">
        <v>1893</v>
      </c>
      <c r="D27" s="199">
        <v>45716</v>
      </c>
    </row>
    <row r="28" spans="1:4" x14ac:dyDescent="0.2">
      <c r="A28" s="208">
        <v>1</v>
      </c>
      <c r="B28" s="209" t="s">
        <v>1918</v>
      </c>
      <c r="C28" s="209" t="s">
        <v>1893</v>
      </c>
      <c r="D28" s="199">
        <v>45716</v>
      </c>
    </row>
    <row r="29" spans="1:4" x14ac:dyDescent="0.2">
      <c r="A29" s="208">
        <v>1</v>
      </c>
      <c r="B29" s="209" t="s">
        <v>1919</v>
      </c>
      <c r="C29" s="209" t="s">
        <v>1893</v>
      </c>
      <c r="D29" s="199">
        <v>45716</v>
      </c>
    </row>
    <row r="30" spans="1:4" x14ac:dyDescent="0.2">
      <c r="A30" s="208">
        <v>1</v>
      </c>
      <c r="B30" s="209" t="s">
        <v>1920</v>
      </c>
      <c r="C30" s="209" t="s">
        <v>1893</v>
      </c>
      <c r="D30" s="199">
        <v>45716</v>
      </c>
    </row>
    <row r="31" spans="1:4" x14ac:dyDescent="0.2">
      <c r="A31" s="208">
        <v>1</v>
      </c>
      <c r="B31" s="209" t="s">
        <v>1921</v>
      </c>
      <c r="C31" s="209" t="s">
        <v>1893</v>
      </c>
      <c r="D31" s="199">
        <v>45716</v>
      </c>
    </row>
    <row r="32" spans="1:4" x14ac:dyDescent="0.2">
      <c r="A32" s="208">
        <v>1</v>
      </c>
      <c r="B32" s="209" t="s">
        <v>1922</v>
      </c>
      <c r="C32" s="209" t="s">
        <v>1893</v>
      </c>
      <c r="D32" s="199">
        <v>45716</v>
      </c>
    </row>
    <row r="33" spans="1:4" x14ac:dyDescent="0.2">
      <c r="A33" s="208">
        <v>1</v>
      </c>
      <c r="B33" s="209" t="s">
        <v>1923</v>
      </c>
      <c r="C33" s="209" t="s">
        <v>1893</v>
      </c>
      <c r="D33" s="199">
        <v>45716</v>
      </c>
    </row>
    <row r="34" spans="1:4" x14ac:dyDescent="0.2">
      <c r="A34" s="208">
        <v>1</v>
      </c>
      <c r="B34" s="209" t="s">
        <v>1924</v>
      </c>
      <c r="C34" s="209" t="s">
        <v>1893</v>
      </c>
      <c r="D34" s="199">
        <v>45716</v>
      </c>
    </row>
    <row r="35" spans="1:4" x14ac:dyDescent="0.2">
      <c r="A35" s="208">
        <v>1</v>
      </c>
      <c r="B35" s="209" t="s">
        <v>1925</v>
      </c>
      <c r="C35" s="209" t="s">
        <v>1893</v>
      </c>
      <c r="D35" s="199">
        <v>45716</v>
      </c>
    </row>
    <row r="36" spans="1:4" x14ac:dyDescent="0.2">
      <c r="A36" s="208">
        <v>1</v>
      </c>
      <c r="B36" s="209" t="s">
        <v>1926</v>
      </c>
      <c r="C36" s="209" t="s">
        <v>1893</v>
      </c>
      <c r="D36" s="199">
        <v>45716</v>
      </c>
    </row>
    <row r="37" spans="1:4" x14ac:dyDescent="0.2">
      <c r="A37" s="208">
        <v>1</v>
      </c>
      <c r="B37" s="209" t="s">
        <v>1927</v>
      </c>
      <c r="C37" s="209" t="s">
        <v>1893</v>
      </c>
      <c r="D37" s="199">
        <v>45716</v>
      </c>
    </row>
    <row r="38" spans="1:4" x14ac:dyDescent="0.2">
      <c r="A38" s="208">
        <v>1</v>
      </c>
      <c r="B38" s="209" t="s">
        <v>1928</v>
      </c>
      <c r="C38" s="209" t="s">
        <v>1893</v>
      </c>
      <c r="D38" s="199">
        <v>45716</v>
      </c>
    </row>
    <row r="39" spans="1:4" x14ac:dyDescent="0.2">
      <c r="A39" s="208">
        <v>1</v>
      </c>
      <c r="B39" s="209" t="s">
        <v>1929</v>
      </c>
      <c r="C39" s="209" t="s">
        <v>1893</v>
      </c>
      <c r="D39" s="199">
        <v>45716</v>
      </c>
    </row>
    <row r="40" spans="1:4" x14ac:dyDescent="0.2">
      <c r="A40" s="208">
        <v>1</v>
      </c>
      <c r="B40" s="209" t="s">
        <v>1930</v>
      </c>
      <c r="C40" s="209" t="s">
        <v>1893</v>
      </c>
      <c r="D40" s="199">
        <v>45716</v>
      </c>
    </row>
    <row r="41" spans="1:4" x14ac:dyDescent="0.2">
      <c r="A41" s="208">
        <v>1</v>
      </c>
      <c r="B41" s="209" t="s">
        <v>1931</v>
      </c>
      <c r="C41" s="209" t="s">
        <v>1893</v>
      </c>
      <c r="D41" s="199">
        <v>45716</v>
      </c>
    </row>
    <row r="42" spans="1:4" x14ac:dyDescent="0.2">
      <c r="A42" s="208">
        <v>1</v>
      </c>
      <c r="B42" s="209" t="s">
        <v>1932</v>
      </c>
      <c r="C42" s="209" t="s">
        <v>1893</v>
      </c>
      <c r="D42" s="199">
        <v>45716</v>
      </c>
    </row>
    <row r="43" spans="1:4" x14ac:dyDescent="0.2">
      <c r="A43" s="208">
        <v>1</v>
      </c>
      <c r="B43" s="209" t="s">
        <v>1933</v>
      </c>
      <c r="C43" s="209" t="s">
        <v>1893</v>
      </c>
      <c r="D43" s="199">
        <v>45716</v>
      </c>
    </row>
    <row r="44" spans="1:4" x14ac:dyDescent="0.2">
      <c r="A44" s="208">
        <v>1</v>
      </c>
      <c r="B44" s="209" t="s">
        <v>1934</v>
      </c>
      <c r="C44" s="209" t="s">
        <v>1893</v>
      </c>
      <c r="D44" s="199">
        <v>45716</v>
      </c>
    </row>
    <row r="45" spans="1:4" x14ac:dyDescent="0.2">
      <c r="A45" s="208">
        <v>1</v>
      </c>
      <c r="B45" s="209" t="s">
        <v>1935</v>
      </c>
      <c r="C45" s="209" t="s">
        <v>1986</v>
      </c>
      <c r="D45" s="199">
        <v>45716</v>
      </c>
    </row>
    <row r="46" spans="1:4" x14ac:dyDescent="0.2">
      <c r="A46" s="208">
        <v>1</v>
      </c>
      <c r="B46" s="209" t="s">
        <v>1936</v>
      </c>
      <c r="C46" s="209" t="s">
        <v>1986</v>
      </c>
      <c r="D46" s="199">
        <v>45716</v>
      </c>
    </row>
    <row r="47" spans="1:4" x14ac:dyDescent="0.2">
      <c r="A47" s="208">
        <v>1</v>
      </c>
      <c r="B47" s="209" t="s">
        <v>1937</v>
      </c>
      <c r="C47" s="209" t="s">
        <v>1986</v>
      </c>
      <c r="D47" s="199">
        <v>45716</v>
      </c>
    </row>
    <row r="48" spans="1:4" x14ac:dyDescent="0.2">
      <c r="A48" s="208">
        <v>1</v>
      </c>
      <c r="B48" s="209" t="s">
        <v>1938</v>
      </c>
      <c r="C48" s="209" t="s">
        <v>1986</v>
      </c>
      <c r="D48" s="199">
        <v>45716</v>
      </c>
    </row>
    <row r="49" spans="1:4" x14ac:dyDescent="0.2">
      <c r="A49" s="208">
        <v>1</v>
      </c>
      <c r="B49" s="209" t="s">
        <v>1939</v>
      </c>
      <c r="C49" s="209" t="s">
        <v>1986</v>
      </c>
      <c r="D49" s="199">
        <v>45716</v>
      </c>
    </row>
    <row r="50" spans="1:4" x14ac:dyDescent="0.2">
      <c r="A50" s="208">
        <v>1</v>
      </c>
      <c r="B50" s="209" t="s">
        <v>1940</v>
      </c>
      <c r="C50" s="209" t="s">
        <v>1986</v>
      </c>
      <c r="D50" s="199">
        <v>45716</v>
      </c>
    </row>
    <row r="51" spans="1:4" x14ac:dyDescent="0.2">
      <c r="A51" s="208">
        <v>1</v>
      </c>
      <c r="B51" s="209" t="s">
        <v>1941</v>
      </c>
      <c r="C51" s="209" t="s">
        <v>1986</v>
      </c>
      <c r="D51" s="199">
        <v>45716</v>
      </c>
    </row>
    <row r="52" spans="1:4" x14ac:dyDescent="0.2">
      <c r="A52" s="208">
        <v>1</v>
      </c>
      <c r="B52" s="209" t="s">
        <v>1942</v>
      </c>
      <c r="C52" s="209" t="s">
        <v>1986</v>
      </c>
      <c r="D52" s="199">
        <v>45716</v>
      </c>
    </row>
    <row r="53" spans="1:4" x14ac:dyDescent="0.2">
      <c r="A53" s="208">
        <v>1</v>
      </c>
      <c r="B53" s="209" t="s">
        <v>1943</v>
      </c>
      <c r="C53" s="209" t="s">
        <v>1986</v>
      </c>
      <c r="D53" s="199">
        <v>45716</v>
      </c>
    </row>
    <row r="54" spans="1:4" x14ac:dyDescent="0.2">
      <c r="A54" s="208">
        <v>1</v>
      </c>
      <c r="B54" s="209" t="s">
        <v>1944</v>
      </c>
      <c r="C54" s="209" t="s">
        <v>1986</v>
      </c>
      <c r="D54" s="199">
        <v>45716</v>
      </c>
    </row>
    <row r="55" spans="1:4" x14ac:dyDescent="0.2">
      <c r="A55" s="208">
        <v>1</v>
      </c>
      <c r="B55" s="209" t="s">
        <v>1945</v>
      </c>
      <c r="C55" s="209" t="s">
        <v>1986</v>
      </c>
      <c r="D55" s="199">
        <v>45716</v>
      </c>
    </row>
    <row r="56" spans="1:4" x14ac:dyDescent="0.2">
      <c r="A56" s="208">
        <v>1</v>
      </c>
      <c r="B56" s="209" t="s">
        <v>1946</v>
      </c>
      <c r="C56" s="209" t="s">
        <v>1986</v>
      </c>
      <c r="D56" s="199">
        <v>45716</v>
      </c>
    </row>
    <row r="57" spans="1:4" x14ac:dyDescent="0.2">
      <c r="A57" s="208">
        <v>1</v>
      </c>
      <c r="B57" s="209" t="s">
        <v>1947</v>
      </c>
      <c r="C57" s="209" t="s">
        <v>1986</v>
      </c>
      <c r="D57" s="199">
        <v>45716</v>
      </c>
    </row>
    <row r="58" spans="1:4" x14ac:dyDescent="0.2">
      <c r="A58" s="208">
        <v>1</v>
      </c>
      <c r="B58" s="209" t="s">
        <v>1948</v>
      </c>
      <c r="C58" s="209" t="s">
        <v>1986</v>
      </c>
      <c r="D58" s="199">
        <v>45716</v>
      </c>
    </row>
    <row r="59" spans="1:4" x14ac:dyDescent="0.2">
      <c r="A59" s="208">
        <v>1</v>
      </c>
      <c r="B59" s="209" t="s">
        <v>1949</v>
      </c>
      <c r="C59" s="209" t="s">
        <v>1986</v>
      </c>
      <c r="D59" s="199">
        <v>45716</v>
      </c>
    </row>
    <row r="60" spans="1:4" x14ac:dyDescent="0.2">
      <c r="A60" s="208">
        <v>1</v>
      </c>
      <c r="B60" s="209" t="s">
        <v>1950</v>
      </c>
      <c r="C60" s="209" t="s">
        <v>1986</v>
      </c>
      <c r="D60" s="199">
        <v>45716</v>
      </c>
    </row>
    <row r="61" spans="1:4" x14ac:dyDescent="0.2">
      <c r="A61" s="208">
        <v>1</v>
      </c>
      <c r="B61" s="209" t="s">
        <v>1951</v>
      </c>
      <c r="C61" s="209" t="s">
        <v>1986</v>
      </c>
      <c r="D61" s="199">
        <v>45716</v>
      </c>
    </row>
    <row r="62" spans="1:4" x14ac:dyDescent="0.2">
      <c r="A62" s="208">
        <v>1</v>
      </c>
      <c r="B62" s="209" t="s">
        <v>1952</v>
      </c>
      <c r="C62" s="209" t="s">
        <v>1986</v>
      </c>
      <c r="D62" s="199">
        <v>45716</v>
      </c>
    </row>
    <row r="63" spans="1:4" x14ac:dyDescent="0.2">
      <c r="A63" s="208">
        <v>1</v>
      </c>
      <c r="B63" s="209" t="s">
        <v>1953</v>
      </c>
      <c r="C63" s="209" t="s">
        <v>1986</v>
      </c>
      <c r="D63" s="199">
        <v>45716</v>
      </c>
    </row>
    <row r="64" spans="1:4" x14ac:dyDescent="0.2">
      <c r="A64" s="208">
        <v>1</v>
      </c>
      <c r="B64" s="209" t="s">
        <v>1954</v>
      </c>
      <c r="C64" s="209" t="s">
        <v>1986</v>
      </c>
      <c r="D64" s="199">
        <v>45716</v>
      </c>
    </row>
    <row r="65" spans="1:4" x14ac:dyDescent="0.2">
      <c r="A65" s="208">
        <v>1</v>
      </c>
      <c r="B65" s="209" t="s">
        <v>1955</v>
      </c>
      <c r="C65" s="209" t="s">
        <v>1986</v>
      </c>
      <c r="D65" s="199">
        <v>45716</v>
      </c>
    </row>
    <row r="66" spans="1:4" x14ac:dyDescent="0.2">
      <c r="A66" s="208">
        <v>1</v>
      </c>
      <c r="B66" s="209" t="s">
        <v>1956</v>
      </c>
      <c r="C66" s="209" t="s">
        <v>1986</v>
      </c>
      <c r="D66" s="199">
        <v>45716</v>
      </c>
    </row>
    <row r="67" spans="1:4" x14ac:dyDescent="0.2">
      <c r="A67" s="208">
        <v>1</v>
      </c>
      <c r="B67" s="209" t="s">
        <v>1957</v>
      </c>
      <c r="C67" s="209" t="s">
        <v>1986</v>
      </c>
      <c r="D67" s="199">
        <v>45716</v>
      </c>
    </row>
    <row r="68" spans="1:4" x14ac:dyDescent="0.2">
      <c r="A68" s="208">
        <v>1</v>
      </c>
      <c r="B68" s="209" t="s">
        <v>1958</v>
      </c>
      <c r="C68" s="209" t="s">
        <v>1986</v>
      </c>
      <c r="D68" s="199">
        <v>45716</v>
      </c>
    </row>
    <row r="69" spans="1:4" x14ac:dyDescent="0.2">
      <c r="A69" s="208">
        <v>1</v>
      </c>
      <c r="B69" s="209" t="s">
        <v>1959</v>
      </c>
      <c r="C69" s="209" t="s">
        <v>1986</v>
      </c>
      <c r="D69" s="199">
        <v>45716</v>
      </c>
    </row>
    <row r="70" spans="1:4" x14ac:dyDescent="0.2">
      <c r="A70" s="208">
        <v>1</v>
      </c>
      <c r="B70" s="209" t="s">
        <v>1960</v>
      </c>
      <c r="C70" s="209" t="s">
        <v>1986</v>
      </c>
      <c r="D70" s="199">
        <v>45716</v>
      </c>
    </row>
    <row r="71" spans="1:4" x14ac:dyDescent="0.2">
      <c r="A71" s="208">
        <v>1</v>
      </c>
      <c r="B71" s="209" t="s">
        <v>1961</v>
      </c>
      <c r="C71" s="209" t="s">
        <v>1986</v>
      </c>
      <c r="D71" s="199">
        <v>45716</v>
      </c>
    </row>
    <row r="72" spans="1:4" x14ac:dyDescent="0.2">
      <c r="A72" s="208">
        <v>1</v>
      </c>
      <c r="B72" s="209" t="s">
        <v>1962</v>
      </c>
      <c r="C72" s="209" t="s">
        <v>1986</v>
      </c>
      <c r="D72" s="199">
        <v>45716</v>
      </c>
    </row>
    <row r="73" spans="1:4" x14ac:dyDescent="0.2">
      <c r="A73" s="208">
        <v>1</v>
      </c>
      <c r="B73" s="209" t="s">
        <v>1963</v>
      </c>
      <c r="C73" s="209" t="s">
        <v>1986</v>
      </c>
      <c r="D73" s="199">
        <v>45716</v>
      </c>
    </row>
    <row r="74" spans="1:4" x14ac:dyDescent="0.2">
      <c r="A74" s="208">
        <v>1</v>
      </c>
      <c r="B74" s="209" t="s">
        <v>1964</v>
      </c>
      <c r="C74" s="209" t="s">
        <v>1986</v>
      </c>
      <c r="D74" s="199">
        <v>45716</v>
      </c>
    </row>
    <row r="75" spans="1:4" x14ac:dyDescent="0.2">
      <c r="A75" s="208">
        <v>1</v>
      </c>
      <c r="B75" s="209" t="s">
        <v>1965</v>
      </c>
      <c r="C75" s="209" t="s">
        <v>1986</v>
      </c>
      <c r="D75" s="199">
        <v>45716</v>
      </c>
    </row>
    <row r="76" spans="1:4" x14ac:dyDescent="0.2">
      <c r="A76" s="208">
        <v>1</v>
      </c>
      <c r="B76" s="209" t="s">
        <v>1966</v>
      </c>
      <c r="C76" s="209" t="s">
        <v>1986</v>
      </c>
      <c r="D76" s="199">
        <v>45716</v>
      </c>
    </row>
    <row r="77" spans="1:4" x14ac:dyDescent="0.2">
      <c r="A77" s="208">
        <v>1</v>
      </c>
      <c r="B77" s="209" t="s">
        <v>1967</v>
      </c>
      <c r="C77" s="209" t="s">
        <v>1986</v>
      </c>
      <c r="D77" s="199">
        <v>45716</v>
      </c>
    </row>
    <row r="78" spans="1:4" x14ac:dyDescent="0.2">
      <c r="A78" s="208">
        <v>1</v>
      </c>
      <c r="B78" s="209" t="s">
        <v>1968</v>
      </c>
      <c r="C78" s="209" t="s">
        <v>1986</v>
      </c>
      <c r="D78" s="199">
        <v>45716</v>
      </c>
    </row>
    <row r="79" spans="1:4" x14ac:dyDescent="0.2">
      <c r="A79" s="208">
        <v>1</v>
      </c>
      <c r="B79" s="209" t="s">
        <v>1969</v>
      </c>
      <c r="C79" s="209" t="s">
        <v>1986</v>
      </c>
      <c r="D79" s="199">
        <v>45716</v>
      </c>
    </row>
    <row r="80" spans="1:4" x14ac:dyDescent="0.2">
      <c r="A80" s="208">
        <v>1</v>
      </c>
      <c r="B80" s="209" t="s">
        <v>1970</v>
      </c>
      <c r="C80" s="209" t="s">
        <v>1986</v>
      </c>
      <c r="D80" s="199">
        <v>45716</v>
      </c>
    </row>
    <row r="81" spans="1:4" x14ac:dyDescent="0.2">
      <c r="A81" s="208">
        <v>1</v>
      </c>
      <c r="B81" s="209" t="s">
        <v>1971</v>
      </c>
      <c r="C81" s="209" t="s">
        <v>1986</v>
      </c>
      <c r="D81" s="199">
        <v>45716</v>
      </c>
    </row>
    <row r="82" spans="1:4" x14ac:dyDescent="0.2">
      <c r="A82" s="208">
        <v>1</v>
      </c>
      <c r="B82" s="209" t="s">
        <v>1972</v>
      </c>
      <c r="C82" s="209" t="s">
        <v>1986</v>
      </c>
      <c r="D82" s="199">
        <v>45716</v>
      </c>
    </row>
    <row r="83" spans="1:4" x14ac:dyDescent="0.2">
      <c r="A83" s="208">
        <v>1</v>
      </c>
      <c r="B83" s="209" t="s">
        <v>1973</v>
      </c>
      <c r="C83" s="209" t="s">
        <v>1986</v>
      </c>
      <c r="D83" s="199">
        <v>45716</v>
      </c>
    </row>
    <row r="84" spans="1:4" x14ac:dyDescent="0.2">
      <c r="A84" s="208">
        <v>1</v>
      </c>
      <c r="B84" s="209" t="s">
        <v>1974</v>
      </c>
      <c r="C84" s="209" t="s">
        <v>1986</v>
      </c>
      <c r="D84" s="199">
        <v>45716</v>
      </c>
    </row>
    <row r="85" spans="1:4" x14ac:dyDescent="0.2">
      <c r="A85" s="208">
        <v>1</v>
      </c>
      <c r="B85" s="209" t="s">
        <v>1975</v>
      </c>
      <c r="C85" s="209" t="s">
        <v>1986</v>
      </c>
      <c r="D85" s="199">
        <v>45716</v>
      </c>
    </row>
    <row r="86" spans="1:4" x14ac:dyDescent="0.2">
      <c r="A86" s="208">
        <v>1</v>
      </c>
      <c r="B86" s="209" t="s">
        <v>1976</v>
      </c>
      <c r="C86" s="209" t="s">
        <v>1986</v>
      </c>
      <c r="D86" s="199">
        <v>45716</v>
      </c>
    </row>
    <row r="87" spans="1:4" x14ac:dyDescent="0.2">
      <c r="A87" s="208">
        <v>1</v>
      </c>
      <c r="B87" s="209" t="s">
        <v>1977</v>
      </c>
      <c r="C87" s="209" t="s">
        <v>1986</v>
      </c>
      <c r="D87" s="199">
        <v>45716</v>
      </c>
    </row>
    <row r="88" spans="1:4" x14ac:dyDescent="0.2">
      <c r="A88" s="208">
        <v>1</v>
      </c>
      <c r="B88" s="209" t="s">
        <v>1978</v>
      </c>
      <c r="C88" s="209" t="s">
        <v>1986</v>
      </c>
      <c r="D88" s="199">
        <v>45716</v>
      </c>
    </row>
    <row r="89" spans="1:4" x14ac:dyDescent="0.2">
      <c r="A89" s="208">
        <v>1</v>
      </c>
      <c r="B89" s="209" t="s">
        <v>1979</v>
      </c>
      <c r="C89" s="209" t="s">
        <v>1986</v>
      </c>
      <c r="D89" s="199">
        <v>45716</v>
      </c>
    </row>
    <row r="90" spans="1:4" x14ac:dyDescent="0.2">
      <c r="A90" s="208">
        <v>1</v>
      </c>
      <c r="B90" s="209" t="s">
        <v>1980</v>
      </c>
      <c r="C90" s="209" t="s">
        <v>1986</v>
      </c>
      <c r="D90" s="199">
        <v>45716</v>
      </c>
    </row>
    <row r="91" spans="1:4" x14ac:dyDescent="0.2">
      <c r="A91" s="208">
        <v>1</v>
      </c>
      <c r="B91" s="209" t="s">
        <v>1981</v>
      </c>
      <c r="C91" s="209" t="s">
        <v>1986</v>
      </c>
      <c r="D91" s="199">
        <v>45716</v>
      </c>
    </row>
    <row r="92" spans="1:4" x14ac:dyDescent="0.2">
      <c r="A92" s="208">
        <v>1</v>
      </c>
      <c r="B92" s="209" t="s">
        <v>1982</v>
      </c>
      <c r="C92" s="209" t="s">
        <v>1986</v>
      </c>
      <c r="D92" s="199">
        <v>45716</v>
      </c>
    </row>
    <row r="93" spans="1:4" x14ac:dyDescent="0.2">
      <c r="A93" s="208">
        <v>1</v>
      </c>
      <c r="B93" s="209" t="s">
        <v>1983</v>
      </c>
      <c r="C93" s="209" t="s">
        <v>1986</v>
      </c>
      <c r="D93" s="199">
        <v>45716</v>
      </c>
    </row>
    <row r="94" spans="1:4" x14ac:dyDescent="0.2">
      <c r="A94" s="208">
        <v>1</v>
      </c>
      <c r="B94" s="209" t="s">
        <v>1984</v>
      </c>
      <c r="C94" s="209" t="s">
        <v>1986</v>
      </c>
      <c r="D94" s="199">
        <v>45716</v>
      </c>
    </row>
    <row r="95" spans="1:4" x14ac:dyDescent="0.2">
      <c r="A95" s="208">
        <v>1</v>
      </c>
      <c r="B95" s="209" t="s">
        <v>1985</v>
      </c>
      <c r="C95" s="209" t="s">
        <v>2242</v>
      </c>
      <c r="D95" s="199">
        <v>45716</v>
      </c>
    </row>
  </sheetData>
  <sheetProtection sort="0" autoFilter="0"/>
  <autoFilter ref="A2:D95" xr:uid="{79413F28-D866-4072-A86A-ADBA7FAD6615}"/>
  <phoneticPr fontId="5"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C4E33-A8EB-484B-97C1-E94A5EF87BD2}">
  <dimension ref="A1:U548"/>
  <sheetViews>
    <sheetView zoomScaleNormal="100" workbookViewId="0">
      <pane ySplit="1" topLeftCell="A2" activePane="bottomLeft" state="frozen"/>
      <selection pane="bottomLeft" activeCell="B6" sqref="B6"/>
    </sheetView>
  </sheetViews>
  <sheetFormatPr defaultColWidth="0" defaultRowHeight="12.75" x14ac:dyDescent="0.2"/>
  <cols>
    <col min="1" max="1" width="10.5703125" style="177" customWidth="1"/>
    <col min="2" max="2" width="69.5703125" style="177" customWidth="1"/>
    <col min="3" max="3" width="9.140625" style="177" customWidth="1"/>
    <col min="4" max="4" width="9.140625" style="177" hidden="1" customWidth="1"/>
    <col min="5" max="20" width="0" style="210" hidden="1" customWidth="1"/>
    <col min="21" max="21" width="0" style="211" hidden="1" customWidth="1"/>
    <col min="22" max="16384" width="9.140625" style="211" hidden="1"/>
  </cols>
  <sheetData>
    <row r="1" spans="1:3" ht="25.5" x14ac:dyDescent="0.2">
      <c r="A1" s="212" t="s">
        <v>14</v>
      </c>
      <c r="B1" s="213" t="s">
        <v>6</v>
      </c>
      <c r="C1" s="213" t="s">
        <v>792</v>
      </c>
    </row>
    <row r="2" spans="1:3" x14ac:dyDescent="0.2">
      <c r="A2" s="214" t="s">
        <v>851</v>
      </c>
      <c r="B2" s="215" t="s">
        <v>852</v>
      </c>
      <c r="C2" s="215">
        <v>6</v>
      </c>
    </row>
    <row r="3" spans="1:3" x14ac:dyDescent="0.2">
      <c r="A3" s="214" t="s">
        <v>111</v>
      </c>
      <c r="B3" s="215" t="s">
        <v>853</v>
      </c>
      <c r="C3" s="215">
        <v>4</v>
      </c>
    </row>
    <row r="4" spans="1:3" x14ac:dyDescent="0.2">
      <c r="A4" s="214" t="s">
        <v>854</v>
      </c>
      <c r="B4" s="215" t="s">
        <v>855</v>
      </c>
      <c r="C4" s="215">
        <v>1</v>
      </c>
    </row>
    <row r="5" spans="1:3" x14ac:dyDescent="0.2">
      <c r="A5" s="214" t="s">
        <v>856</v>
      </c>
      <c r="B5" s="215" t="s">
        <v>857</v>
      </c>
      <c r="C5" s="215">
        <v>2</v>
      </c>
    </row>
    <row r="6" spans="1:3" x14ac:dyDescent="0.2">
      <c r="A6" s="214" t="s">
        <v>858</v>
      </c>
      <c r="B6" s="215" t="s">
        <v>859</v>
      </c>
      <c r="C6" s="215">
        <v>2</v>
      </c>
    </row>
    <row r="7" spans="1:3" x14ac:dyDescent="0.2">
      <c r="A7" s="214" t="s">
        <v>860</v>
      </c>
      <c r="B7" s="215" t="s">
        <v>861</v>
      </c>
      <c r="C7" s="215">
        <v>4</v>
      </c>
    </row>
    <row r="8" spans="1:3" x14ac:dyDescent="0.2">
      <c r="A8" s="214" t="s">
        <v>862</v>
      </c>
      <c r="B8" s="215" t="s">
        <v>863</v>
      </c>
      <c r="C8" s="215">
        <v>2</v>
      </c>
    </row>
    <row r="9" spans="1:3" x14ac:dyDescent="0.2">
      <c r="A9" s="214" t="s">
        <v>864</v>
      </c>
      <c r="B9" s="215" t="s">
        <v>865</v>
      </c>
      <c r="C9" s="215">
        <v>5</v>
      </c>
    </row>
    <row r="10" spans="1:3" x14ac:dyDescent="0.2">
      <c r="A10" s="214" t="s">
        <v>866</v>
      </c>
      <c r="B10" s="215" t="s">
        <v>867</v>
      </c>
      <c r="C10" s="215">
        <v>5</v>
      </c>
    </row>
    <row r="11" spans="1:3" x14ac:dyDescent="0.2">
      <c r="A11" s="214" t="s">
        <v>98</v>
      </c>
      <c r="B11" s="215" t="s">
        <v>868</v>
      </c>
      <c r="C11" s="215">
        <v>5</v>
      </c>
    </row>
    <row r="12" spans="1:3" x14ac:dyDescent="0.2">
      <c r="A12" s="214" t="s">
        <v>869</v>
      </c>
      <c r="B12" s="215" t="s">
        <v>870</v>
      </c>
      <c r="C12" s="215">
        <v>2</v>
      </c>
    </row>
    <row r="13" spans="1:3" x14ac:dyDescent="0.2">
      <c r="A13" s="214" t="s">
        <v>248</v>
      </c>
      <c r="B13" s="215" t="s">
        <v>871</v>
      </c>
      <c r="C13" s="215">
        <v>5</v>
      </c>
    </row>
    <row r="14" spans="1:3" x14ac:dyDescent="0.2">
      <c r="A14" s="214" t="s">
        <v>872</v>
      </c>
      <c r="B14" s="215" t="s">
        <v>873</v>
      </c>
      <c r="C14" s="215">
        <v>4</v>
      </c>
    </row>
    <row r="15" spans="1:3" x14ac:dyDescent="0.2">
      <c r="A15" s="214" t="s">
        <v>874</v>
      </c>
      <c r="B15" s="215" t="s">
        <v>875</v>
      </c>
      <c r="C15" s="215">
        <v>4</v>
      </c>
    </row>
    <row r="16" spans="1:3" x14ac:dyDescent="0.2">
      <c r="A16" s="214" t="s">
        <v>876</v>
      </c>
      <c r="B16" s="215" t="s">
        <v>877</v>
      </c>
      <c r="C16" s="215">
        <v>1</v>
      </c>
    </row>
    <row r="17" spans="1:3" x14ac:dyDescent="0.2">
      <c r="A17" s="214" t="s">
        <v>121</v>
      </c>
      <c r="B17" s="215" t="s">
        <v>878</v>
      </c>
      <c r="C17" s="215">
        <v>5</v>
      </c>
    </row>
    <row r="18" spans="1:3" x14ac:dyDescent="0.2">
      <c r="A18" s="214" t="s">
        <v>879</v>
      </c>
      <c r="B18" s="215" t="s">
        <v>880</v>
      </c>
      <c r="C18" s="215">
        <v>8</v>
      </c>
    </row>
    <row r="19" spans="1:3" x14ac:dyDescent="0.2">
      <c r="A19" s="214" t="s">
        <v>881</v>
      </c>
      <c r="B19" s="215" t="s">
        <v>882</v>
      </c>
      <c r="C19" s="215">
        <v>1</v>
      </c>
    </row>
    <row r="20" spans="1:3" x14ac:dyDescent="0.2">
      <c r="A20" s="214" t="s">
        <v>883</v>
      </c>
      <c r="B20" s="215" t="s">
        <v>884</v>
      </c>
      <c r="C20" s="215">
        <v>8</v>
      </c>
    </row>
    <row r="21" spans="1:3" x14ac:dyDescent="0.2">
      <c r="A21" s="214" t="s">
        <v>885</v>
      </c>
      <c r="B21" s="215" t="s">
        <v>886</v>
      </c>
      <c r="C21" s="215">
        <v>6</v>
      </c>
    </row>
    <row r="22" spans="1:3" x14ac:dyDescent="0.2">
      <c r="A22" s="214" t="s">
        <v>887</v>
      </c>
      <c r="B22" s="215" t="s">
        <v>888</v>
      </c>
      <c r="C22" s="215">
        <v>7</v>
      </c>
    </row>
    <row r="23" spans="1:3" x14ac:dyDescent="0.2">
      <c r="A23" s="214" t="s">
        <v>889</v>
      </c>
      <c r="B23" s="215" t="s">
        <v>890</v>
      </c>
      <c r="C23" s="215">
        <v>7</v>
      </c>
    </row>
    <row r="24" spans="1:3" x14ac:dyDescent="0.2">
      <c r="A24" s="214" t="s">
        <v>891</v>
      </c>
      <c r="B24" s="215" t="s">
        <v>892</v>
      </c>
      <c r="C24" s="215">
        <v>7</v>
      </c>
    </row>
    <row r="25" spans="1:3" x14ac:dyDescent="0.2">
      <c r="A25" s="214" t="s">
        <v>893</v>
      </c>
      <c r="B25" s="215" t="s">
        <v>894</v>
      </c>
      <c r="C25" s="215">
        <v>5</v>
      </c>
    </row>
    <row r="26" spans="1:3" x14ac:dyDescent="0.2">
      <c r="A26" s="214" t="s">
        <v>895</v>
      </c>
      <c r="B26" s="215" t="s">
        <v>896</v>
      </c>
      <c r="C26" s="215">
        <v>5</v>
      </c>
    </row>
    <row r="27" spans="1:3" x14ac:dyDescent="0.2">
      <c r="A27" s="214" t="s">
        <v>897</v>
      </c>
      <c r="B27" s="215" t="s">
        <v>898</v>
      </c>
      <c r="C27" s="215">
        <v>5</v>
      </c>
    </row>
    <row r="28" spans="1:3" x14ac:dyDescent="0.2">
      <c r="A28" s="214" t="s">
        <v>899</v>
      </c>
      <c r="B28" s="215" t="s">
        <v>900</v>
      </c>
      <c r="C28" s="215">
        <v>6</v>
      </c>
    </row>
    <row r="29" spans="1:3" x14ac:dyDescent="0.2">
      <c r="A29" s="214" t="s">
        <v>901</v>
      </c>
      <c r="B29" s="215" t="s">
        <v>902</v>
      </c>
      <c r="C29" s="215">
        <v>6</v>
      </c>
    </row>
    <row r="30" spans="1:3" x14ac:dyDescent="0.2">
      <c r="A30" s="214" t="s">
        <v>903</v>
      </c>
      <c r="B30" s="215" t="s">
        <v>904</v>
      </c>
      <c r="C30" s="215">
        <v>4</v>
      </c>
    </row>
    <row r="31" spans="1:3" x14ac:dyDescent="0.2">
      <c r="A31" s="214" t="s">
        <v>905</v>
      </c>
      <c r="B31" s="215" t="s">
        <v>906</v>
      </c>
      <c r="C31" s="215">
        <v>7</v>
      </c>
    </row>
    <row r="32" spans="1:3" x14ac:dyDescent="0.2">
      <c r="A32" s="214" t="s">
        <v>907</v>
      </c>
      <c r="B32" s="215" t="s">
        <v>908</v>
      </c>
      <c r="C32" s="215">
        <v>5</v>
      </c>
    </row>
    <row r="33" spans="1:3" x14ac:dyDescent="0.2">
      <c r="A33" s="214" t="s">
        <v>909</v>
      </c>
      <c r="B33" s="215" t="s">
        <v>910</v>
      </c>
      <c r="C33" s="215">
        <v>5</v>
      </c>
    </row>
    <row r="34" spans="1:3" x14ac:dyDescent="0.2">
      <c r="A34" s="214" t="s">
        <v>911</v>
      </c>
      <c r="B34" s="215" t="s">
        <v>912</v>
      </c>
      <c r="C34" s="215">
        <v>8</v>
      </c>
    </row>
    <row r="35" spans="1:3" x14ac:dyDescent="0.2">
      <c r="A35" s="214" t="s">
        <v>913</v>
      </c>
      <c r="B35" s="215" t="s">
        <v>914</v>
      </c>
      <c r="C35" s="215">
        <v>1</v>
      </c>
    </row>
    <row r="36" spans="1:3" x14ac:dyDescent="0.2">
      <c r="A36" s="214" t="s">
        <v>915</v>
      </c>
      <c r="B36" s="215" t="s">
        <v>916</v>
      </c>
      <c r="C36" s="215">
        <v>5</v>
      </c>
    </row>
    <row r="37" spans="1:3" x14ac:dyDescent="0.2">
      <c r="A37" s="214" t="s">
        <v>917</v>
      </c>
      <c r="B37" s="215" t="s">
        <v>918</v>
      </c>
      <c r="C37" s="215">
        <v>8</v>
      </c>
    </row>
    <row r="38" spans="1:3" x14ac:dyDescent="0.2">
      <c r="A38" s="214" t="s">
        <v>919</v>
      </c>
      <c r="B38" s="215" t="s">
        <v>920</v>
      </c>
      <c r="C38" s="215">
        <v>5</v>
      </c>
    </row>
    <row r="39" spans="1:3" x14ac:dyDescent="0.2">
      <c r="A39" s="214" t="s">
        <v>312</v>
      </c>
      <c r="B39" s="215" t="s">
        <v>921</v>
      </c>
      <c r="C39" s="215">
        <v>5</v>
      </c>
    </row>
    <row r="40" spans="1:3" x14ac:dyDescent="0.2">
      <c r="A40" s="214" t="s">
        <v>922</v>
      </c>
      <c r="B40" s="215" t="s">
        <v>923</v>
      </c>
      <c r="C40" s="215">
        <v>2</v>
      </c>
    </row>
    <row r="41" spans="1:3" x14ac:dyDescent="0.2">
      <c r="A41" s="214" t="s">
        <v>924</v>
      </c>
      <c r="B41" s="215" t="s">
        <v>925</v>
      </c>
      <c r="C41" s="215">
        <v>4</v>
      </c>
    </row>
    <row r="42" spans="1:3" x14ac:dyDescent="0.2">
      <c r="A42" s="214" t="s">
        <v>926</v>
      </c>
      <c r="B42" s="215" t="s">
        <v>927</v>
      </c>
      <c r="C42" s="215">
        <v>5</v>
      </c>
    </row>
    <row r="43" spans="1:3" x14ac:dyDescent="0.2">
      <c r="A43" s="214" t="s">
        <v>90</v>
      </c>
      <c r="B43" s="215" t="s">
        <v>928</v>
      </c>
      <c r="C43" s="215">
        <v>5</v>
      </c>
    </row>
    <row r="44" spans="1:3" x14ac:dyDescent="0.2">
      <c r="A44" s="214" t="s">
        <v>929</v>
      </c>
      <c r="B44" s="215" t="s">
        <v>930</v>
      </c>
      <c r="C44" s="215">
        <v>6</v>
      </c>
    </row>
    <row r="45" spans="1:3" x14ac:dyDescent="0.2">
      <c r="A45" s="214" t="s">
        <v>463</v>
      </c>
      <c r="B45" s="215" t="s">
        <v>931</v>
      </c>
      <c r="C45" s="215">
        <v>5</v>
      </c>
    </row>
    <row r="46" spans="1:3" x14ac:dyDescent="0.2">
      <c r="A46" s="214" t="s">
        <v>932</v>
      </c>
      <c r="B46" s="215" t="s">
        <v>933</v>
      </c>
      <c r="C46" s="215">
        <v>4</v>
      </c>
    </row>
    <row r="47" spans="1:3" x14ac:dyDescent="0.2">
      <c r="A47" s="214" t="s">
        <v>934</v>
      </c>
      <c r="B47" s="215" t="s">
        <v>935</v>
      </c>
      <c r="C47" s="215">
        <v>5</v>
      </c>
    </row>
    <row r="48" spans="1:3" x14ac:dyDescent="0.2">
      <c r="A48" s="214" t="s">
        <v>936</v>
      </c>
      <c r="B48" s="215" t="s">
        <v>937</v>
      </c>
      <c r="C48" s="215">
        <v>6</v>
      </c>
    </row>
    <row r="49" spans="1:3" x14ac:dyDescent="0.2">
      <c r="A49" s="214" t="s">
        <v>938</v>
      </c>
      <c r="B49" s="215" t="s">
        <v>939</v>
      </c>
      <c r="C49" s="215">
        <v>7</v>
      </c>
    </row>
    <row r="50" spans="1:3" x14ac:dyDescent="0.2">
      <c r="A50" s="214" t="s">
        <v>940</v>
      </c>
      <c r="B50" s="215" t="s">
        <v>941</v>
      </c>
      <c r="C50" s="215">
        <v>3</v>
      </c>
    </row>
    <row r="51" spans="1:3" x14ac:dyDescent="0.2">
      <c r="A51" s="214" t="s">
        <v>942</v>
      </c>
      <c r="B51" s="215" t="s">
        <v>943</v>
      </c>
      <c r="C51" s="215">
        <v>6</v>
      </c>
    </row>
    <row r="52" spans="1:3" x14ac:dyDescent="0.2">
      <c r="A52" s="214" t="s">
        <v>944</v>
      </c>
      <c r="B52" s="215" t="s">
        <v>945</v>
      </c>
      <c r="C52" s="215">
        <v>4</v>
      </c>
    </row>
    <row r="53" spans="1:3" x14ac:dyDescent="0.2">
      <c r="A53" s="214" t="s">
        <v>946</v>
      </c>
      <c r="B53" s="215" t="s">
        <v>947</v>
      </c>
      <c r="C53" s="215">
        <v>5</v>
      </c>
    </row>
    <row r="54" spans="1:3" x14ac:dyDescent="0.2">
      <c r="A54" s="214" t="s">
        <v>948</v>
      </c>
      <c r="B54" s="215" t="s">
        <v>949</v>
      </c>
      <c r="C54" s="215">
        <v>2</v>
      </c>
    </row>
    <row r="55" spans="1:3" x14ac:dyDescent="0.2">
      <c r="A55" s="214" t="s">
        <v>950</v>
      </c>
      <c r="B55" s="215" t="s">
        <v>951</v>
      </c>
      <c r="C55" s="215">
        <v>2</v>
      </c>
    </row>
    <row r="56" spans="1:3" x14ac:dyDescent="0.2">
      <c r="A56" s="214" t="s">
        <v>952</v>
      </c>
      <c r="B56" s="215" t="s">
        <v>953</v>
      </c>
      <c r="C56" s="215">
        <v>5</v>
      </c>
    </row>
    <row r="57" spans="1:3" x14ac:dyDescent="0.2">
      <c r="A57" s="214" t="s">
        <v>954</v>
      </c>
      <c r="B57" s="215" t="s">
        <v>955</v>
      </c>
      <c r="C57" s="215">
        <v>5</v>
      </c>
    </row>
    <row r="58" spans="1:3" x14ac:dyDescent="0.2">
      <c r="A58" s="214" t="s">
        <v>956</v>
      </c>
      <c r="B58" s="215" t="s">
        <v>957</v>
      </c>
      <c r="C58" s="215">
        <v>5</v>
      </c>
    </row>
    <row r="59" spans="1:3" x14ac:dyDescent="0.2">
      <c r="A59" s="214" t="s">
        <v>958</v>
      </c>
      <c r="B59" s="215" t="s">
        <v>959</v>
      </c>
      <c r="C59" s="215">
        <v>5</v>
      </c>
    </row>
    <row r="60" spans="1:3" x14ac:dyDescent="0.2">
      <c r="A60" s="214" t="s">
        <v>960</v>
      </c>
      <c r="B60" s="215" t="s">
        <v>961</v>
      </c>
      <c r="C60" s="215">
        <v>3</v>
      </c>
    </row>
    <row r="61" spans="1:3" x14ac:dyDescent="0.2">
      <c r="A61" s="214" t="s">
        <v>962</v>
      </c>
      <c r="B61" s="215" t="s">
        <v>963</v>
      </c>
      <c r="C61" s="215">
        <v>6</v>
      </c>
    </row>
    <row r="62" spans="1:3" x14ac:dyDescent="0.2">
      <c r="A62" s="214" t="s">
        <v>964</v>
      </c>
      <c r="B62" s="215" t="s">
        <v>965</v>
      </c>
      <c r="C62" s="215">
        <v>3</v>
      </c>
    </row>
    <row r="63" spans="1:3" x14ac:dyDescent="0.2">
      <c r="A63" s="214" t="s">
        <v>966</v>
      </c>
      <c r="B63" s="215" t="s">
        <v>967</v>
      </c>
      <c r="C63" s="215">
        <v>4</v>
      </c>
    </row>
    <row r="64" spans="1:3" x14ac:dyDescent="0.2">
      <c r="A64" s="214" t="s">
        <v>404</v>
      </c>
      <c r="B64" s="215" t="s">
        <v>968</v>
      </c>
      <c r="C64" s="215">
        <v>3</v>
      </c>
    </row>
    <row r="65" spans="1:3" x14ac:dyDescent="0.2">
      <c r="A65" s="214" t="s">
        <v>969</v>
      </c>
      <c r="B65" s="215" t="s">
        <v>970</v>
      </c>
      <c r="C65" s="215">
        <v>3</v>
      </c>
    </row>
    <row r="66" spans="1:3" ht="25.5" x14ac:dyDescent="0.2">
      <c r="A66" s="214" t="s">
        <v>971</v>
      </c>
      <c r="B66" s="215" t="s">
        <v>972</v>
      </c>
      <c r="C66" s="215">
        <v>6</v>
      </c>
    </row>
    <row r="67" spans="1:3" x14ac:dyDescent="0.2">
      <c r="A67" s="214" t="s">
        <v>973</v>
      </c>
      <c r="B67" s="215" t="s">
        <v>974</v>
      </c>
      <c r="C67" s="215">
        <v>6</v>
      </c>
    </row>
    <row r="68" spans="1:3" x14ac:dyDescent="0.2">
      <c r="A68" s="214" t="s">
        <v>975</v>
      </c>
      <c r="B68" s="215" t="s">
        <v>976</v>
      </c>
      <c r="C68" s="215">
        <v>5</v>
      </c>
    </row>
    <row r="69" spans="1:3" x14ac:dyDescent="0.2">
      <c r="A69" s="214" t="s">
        <v>977</v>
      </c>
      <c r="B69" s="215" t="s">
        <v>978</v>
      </c>
      <c r="C69" s="215">
        <v>3</v>
      </c>
    </row>
    <row r="70" spans="1:3" x14ac:dyDescent="0.2">
      <c r="A70" s="214" t="s">
        <v>979</v>
      </c>
      <c r="B70" s="215" t="s">
        <v>870</v>
      </c>
      <c r="C70" s="215">
        <v>2</v>
      </c>
    </row>
    <row r="71" spans="1:3" x14ac:dyDescent="0.2">
      <c r="A71" s="214" t="s">
        <v>980</v>
      </c>
      <c r="B71" s="215" t="s">
        <v>981</v>
      </c>
      <c r="C71" s="215">
        <v>3</v>
      </c>
    </row>
    <row r="72" spans="1:3" x14ac:dyDescent="0.2">
      <c r="A72" s="214" t="s">
        <v>982</v>
      </c>
      <c r="B72" s="215" t="s">
        <v>983</v>
      </c>
      <c r="C72" s="215">
        <v>3</v>
      </c>
    </row>
    <row r="73" spans="1:3" x14ac:dyDescent="0.2">
      <c r="A73" s="214" t="s">
        <v>984</v>
      </c>
      <c r="B73" s="215" t="s">
        <v>985</v>
      </c>
      <c r="C73" s="215">
        <v>3</v>
      </c>
    </row>
    <row r="74" spans="1:3" x14ac:dyDescent="0.2">
      <c r="A74" s="214" t="s">
        <v>986</v>
      </c>
      <c r="B74" s="215" t="s">
        <v>987</v>
      </c>
      <c r="C74" s="215">
        <v>5</v>
      </c>
    </row>
    <row r="75" spans="1:3" x14ac:dyDescent="0.2">
      <c r="A75" s="214" t="s">
        <v>988</v>
      </c>
      <c r="B75" s="215" t="s">
        <v>989</v>
      </c>
      <c r="C75" s="215">
        <v>3</v>
      </c>
    </row>
    <row r="76" spans="1:3" x14ac:dyDescent="0.2">
      <c r="A76" s="214" t="s">
        <v>990</v>
      </c>
      <c r="B76" s="215" t="s">
        <v>991</v>
      </c>
      <c r="C76" s="215">
        <v>6</v>
      </c>
    </row>
    <row r="77" spans="1:3" x14ac:dyDescent="0.2">
      <c r="A77" s="214" t="s">
        <v>992</v>
      </c>
      <c r="B77" s="215" t="s">
        <v>993</v>
      </c>
      <c r="C77" s="215">
        <v>5</v>
      </c>
    </row>
    <row r="78" spans="1:3" x14ac:dyDescent="0.2">
      <c r="A78" s="214" t="s">
        <v>994</v>
      </c>
      <c r="B78" s="215" t="s">
        <v>995</v>
      </c>
      <c r="C78" s="215">
        <v>4</v>
      </c>
    </row>
    <row r="79" spans="1:3" x14ac:dyDescent="0.2">
      <c r="A79" s="214" t="s">
        <v>996</v>
      </c>
      <c r="B79" s="215" t="s">
        <v>997</v>
      </c>
      <c r="C79" s="215">
        <v>4</v>
      </c>
    </row>
    <row r="80" spans="1:3" x14ac:dyDescent="0.2">
      <c r="A80" s="214" t="s">
        <v>998</v>
      </c>
      <c r="B80" s="215" t="s">
        <v>999</v>
      </c>
      <c r="C80" s="215">
        <v>4</v>
      </c>
    </row>
    <row r="81" spans="1:3" x14ac:dyDescent="0.2">
      <c r="A81" s="214" t="s">
        <v>1000</v>
      </c>
      <c r="B81" s="215" t="s">
        <v>1001</v>
      </c>
      <c r="C81" s="215">
        <v>7</v>
      </c>
    </row>
    <row r="82" spans="1:3" x14ac:dyDescent="0.2">
      <c r="A82" s="214" t="s">
        <v>1002</v>
      </c>
      <c r="B82" s="215" t="s">
        <v>1003</v>
      </c>
      <c r="C82" s="215">
        <v>6</v>
      </c>
    </row>
    <row r="83" spans="1:3" x14ac:dyDescent="0.2">
      <c r="A83" s="214" t="s">
        <v>1004</v>
      </c>
      <c r="B83" s="215" t="s">
        <v>1005</v>
      </c>
      <c r="C83" s="215">
        <v>5</v>
      </c>
    </row>
    <row r="84" spans="1:3" x14ac:dyDescent="0.2">
      <c r="A84" s="214" t="s">
        <v>1006</v>
      </c>
      <c r="B84" s="215" t="s">
        <v>1007</v>
      </c>
      <c r="C84" s="215">
        <v>3</v>
      </c>
    </row>
    <row r="85" spans="1:3" x14ac:dyDescent="0.2">
      <c r="A85" s="214" t="s">
        <v>1008</v>
      </c>
      <c r="B85" s="215" t="s">
        <v>1009</v>
      </c>
      <c r="C85" s="215">
        <v>5</v>
      </c>
    </row>
    <row r="86" spans="1:3" x14ac:dyDescent="0.2">
      <c r="A86" s="214" t="s">
        <v>1010</v>
      </c>
      <c r="B86" s="215" t="s">
        <v>1011</v>
      </c>
      <c r="C86" s="215">
        <v>4</v>
      </c>
    </row>
    <row r="87" spans="1:3" x14ac:dyDescent="0.2">
      <c r="A87" s="214" t="s">
        <v>586</v>
      </c>
      <c r="B87" s="215" t="s">
        <v>1012</v>
      </c>
      <c r="C87" s="215">
        <v>2</v>
      </c>
    </row>
    <row r="88" spans="1:3" x14ac:dyDescent="0.2">
      <c r="A88" s="214" t="s">
        <v>1013</v>
      </c>
      <c r="B88" s="215" t="s">
        <v>1014</v>
      </c>
      <c r="C88" s="215">
        <v>4</v>
      </c>
    </row>
    <row r="89" spans="1:3" x14ac:dyDescent="0.2">
      <c r="A89" s="214" t="s">
        <v>1015</v>
      </c>
      <c r="B89" s="215" t="s">
        <v>1016</v>
      </c>
      <c r="C89" s="215">
        <v>4</v>
      </c>
    </row>
    <row r="90" spans="1:3" x14ac:dyDescent="0.2">
      <c r="A90" s="214" t="s">
        <v>470</v>
      </c>
      <c r="B90" s="215" t="s">
        <v>471</v>
      </c>
      <c r="C90" s="215">
        <v>4</v>
      </c>
    </row>
    <row r="91" spans="1:3" x14ac:dyDescent="0.2">
      <c r="A91" s="214" t="s">
        <v>1017</v>
      </c>
      <c r="B91" s="215" t="s">
        <v>870</v>
      </c>
      <c r="C91" s="215">
        <v>2</v>
      </c>
    </row>
    <row r="92" spans="1:3" x14ac:dyDescent="0.2">
      <c r="A92" s="214" t="s">
        <v>220</v>
      </c>
      <c r="B92" s="215" t="s">
        <v>1018</v>
      </c>
      <c r="C92" s="215">
        <v>3</v>
      </c>
    </row>
    <row r="93" spans="1:3" x14ac:dyDescent="0.2">
      <c r="A93" s="214" t="s">
        <v>478</v>
      </c>
      <c r="B93" s="215" t="s">
        <v>1019</v>
      </c>
      <c r="C93" s="215">
        <v>6</v>
      </c>
    </row>
    <row r="94" spans="1:3" x14ac:dyDescent="0.2">
      <c r="A94" s="214" t="s">
        <v>1020</v>
      </c>
      <c r="B94" s="215" t="s">
        <v>1021</v>
      </c>
      <c r="C94" s="215">
        <v>3</v>
      </c>
    </row>
    <row r="95" spans="1:3" x14ac:dyDescent="0.2">
      <c r="A95" s="214" t="s">
        <v>1022</v>
      </c>
      <c r="B95" s="215" t="s">
        <v>1023</v>
      </c>
      <c r="C95" s="215">
        <v>6</v>
      </c>
    </row>
    <row r="96" spans="1:3" x14ac:dyDescent="0.2">
      <c r="A96" s="214" t="s">
        <v>1024</v>
      </c>
      <c r="B96" s="215" t="s">
        <v>1025</v>
      </c>
      <c r="C96" s="215">
        <v>5</v>
      </c>
    </row>
    <row r="97" spans="1:3" x14ac:dyDescent="0.2">
      <c r="A97" s="214" t="s">
        <v>395</v>
      </c>
      <c r="B97" s="215" t="s">
        <v>1026</v>
      </c>
      <c r="C97" s="215">
        <v>5</v>
      </c>
    </row>
    <row r="98" spans="1:3" x14ac:dyDescent="0.2">
      <c r="A98" s="214" t="s">
        <v>34</v>
      </c>
      <c r="B98" s="215" t="s">
        <v>1027</v>
      </c>
      <c r="C98" s="215">
        <v>5</v>
      </c>
    </row>
    <row r="99" spans="1:3" x14ac:dyDescent="0.2">
      <c r="A99" s="214" t="s">
        <v>1028</v>
      </c>
      <c r="B99" s="215" t="s">
        <v>1029</v>
      </c>
      <c r="C99" s="215">
        <v>3</v>
      </c>
    </row>
    <row r="100" spans="1:3" x14ac:dyDescent="0.2">
      <c r="A100" s="214" t="s">
        <v>1030</v>
      </c>
      <c r="B100" s="215" t="s">
        <v>1031</v>
      </c>
      <c r="C100" s="215">
        <v>5</v>
      </c>
    </row>
    <row r="101" spans="1:3" x14ac:dyDescent="0.2">
      <c r="A101" s="214" t="s">
        <v>1032</v>
      </c>
      <c r="B101" s="215" t="s">
        <v>1033</v>
      </c>
      <c r="C101" s="215">
        <v>2</v>
      </c>
    </row>
    <row r="102" spans="1:3" x14ac:dyDescent="0.2">
      <c r="A102" s="214" t="s">
        <v>1034</v>
      </c>
      <c r="B102" s="215" t="s">
        <v>1035</v>
      </c>
      <c r="C102" s="215">
        <v>5</v>
      </c>
    </row>
    <row r="103" spans="1:3" x14ac:dyDescent="0.2">
      <c r="A103" s="214" t="s">
        <v>368</v>
      </c>
      <c r="B103" s="215" t="s">
        <v>1036</v>
      </c>
      <c r="C103" s="215">
        <v>4</v>
      </c>
    </row>
    <row r="104" spans="1:3" x14ac:dyDescent="0.2">
      <c r="A104" s="214" t="s">
        <v>1037</v>
      </c>
      <c r="B104" s="215" t="s">
        <v>1038</v>
      </c>
      <c r="C104" s="215">
        <v>2</v>
      </c>
    </row>
    <row r="105" spans="1:3" x14ac:dyDescent="0.2">
      <c r="A105" s="214" t="s">
        <v>1039</v>
      </c>
      <c r="B105" s="215" t="s">
        <v>1040</v>
      </c>
      <c r="C105" s="215">
        <v>2</v>
      </c>
    </row>
    <row r="106" spans="1:3" x14ac:dyDescent="0.2">
      <c r="A106" s="214" t="s">
        <v>388</v>
      </c>
      <c r="B106" s="215" t="s">
        <v>1041</v>
      </c>
      <c r="C106" s="215">
        <v>4</v>
      </c>
    </row>
    <row r="107" spans="1:3" ht="25.5" x14ac:dyDescent="0.2">
      <c r="A107" s="214" t="s">
        <v>1042</v>
      </c>
      <c r="B107" s="215" t="s">
        <v>1043</v>
      </c>
      <c r="C107" s="215">
        <v>5</v>
      </c>
    </row>
    <row r="108" spans="1:3" x14ac:dyDescent="0.2">
      <c r="A108" s="214" t="s">
        <v>1044</v>
      </c>
      <c r="B108" s="215" t="s">
        <v>1045</v>
      </c>
      <c r="C108" s="215">
        <v>4</v>
      </c>
    </row>
    <row r="109" spans="1:3" x14ac:dyDescent="0.2">
      <c r="A109" s="214" t="s">
        <v>1046</v>
      </c>
      <c r="B109" s="215" t="s">
        <v>1047</v>
      </c>
      <c r="C109" s="215">
        <v>4</v>
      </c>
    </row>
    <row r="110" spans="1:3" x14ac:dyDescent="0.2">
      <c r="A110" s="214" t="s">
        <v>1048</v>
      </c>
      <c r="B110" s="215" t="s">
        <v>870</v>
      </c>
      <c r="C110" s="215">
        <v>2</v>
      </c>
    </row>
    <row r="111" spans="1:3" x14ac:dyDescent="0.2">
      <c r="A111" s="214" t="s">
        <v>1049</v>
      </c>
      <c r="B111" s="215" t="s">
        <v>1050</v>
      </c>
      <c r="C111" s="215">
        <v>4</v>
      </c>
    </row>
    <row r="112" spans="1:3" x14ac:dyDescent="0.2">
      <c r="A112" s="214" t="s">
        <v>1051</v>
      </c>
      <c r="B112" s="215" t="s">
        <v>1052</v>
      </c>
      <c r="C112" s="215">
        <v>5</v>
      </c>
    </row>
    <row r="113" spans="1:3" x14ac:dyDescent="0.2">
      <c r="A113" s="214" t="s">
        <v>1053</v>
      </c>
      <c r="B113" s="215" t="s">
        <v>1054</v>
      </c>
      <c r="C113" s="215">
        <v>2</v>
      </c>
    </row>
    <row r="114" spans="1:3" x14ac:dyDescent="0.2">
      <c r="A114" s="214" t="s">
        <v>1055</v>
      </c>
      <c r="B114" s="215" t="s">
        <v>1056</v>
      </c>
      <c r="C114" s="215">
        <v>5</v>
      </c>
    </row>
    <row r="115" spans="1:3" x14ac:dyDescent="0.2">
      <c r="A115" s="214" t="s">
        <v>1057</v>
      </c>
      <c r="B115" s="215" t="s">
        <v>1058</v>
      </c>
      <c r="C115" s="215">
        <v>6</v>
      </c>
    </row>
    <row r="116" spans="1:3" x14ac:dyDescent="0.2">
      <c r="A116" s="214" t="s">
        <v>1059</v>
      </c>
      <c r="B116" s="215" t="s">
        <v>1060</v>
      </c>
      <c r="C116" s="215">
        <v>4</v>
      </c>
    </row>
    <row r="117" spans="1:3" x14ac:dyDescent="0.2">
      <c r="A117" s="214" t="s">
        <v>1061</v>
      </c>
      <c r="B117" s="215" t="s">
        <v>1062</v>
      </c>
      <c r="C117" s="215">
        <v>5</v>
      </c>
    </row>
    <row r="118" spans="1:3" x14ac:dyDescent="0.2">
      <c r="A118" s="214" t="s">
        <v>1063</v>
      </c>
      <c r="B118" s="215" t="s">
        <v>1064</v>
      </c>
      <c r="C118" s="215">
        <v>4</v>
      </c>
    </row>
    <row r="119" spans="1:3" x14ac:dyDescent="0.2">
      <c r="A119" s="214" t="s">
        <v>1065</v>
      </c>
      <c r="B119" s="215" t="s">
        <v>1066</v>
      </c>
      <c r="C119" s="215">
        <v>2</v>
      </c>
    </row>
    <row r="120" spans="1:3" x14ac:dyDescent="0.2">
      <c r="A120" s="214" t="s">
        <v>1067</v>
      </c>
      <c r="B120" s="215" t="s">
        <v>1068</v>
      </c>
      <c r="C120" s="215">
        <v>2</v>
      </c>
    </row>
    <row r="121" spans="1:3" x14ac:dyDescent="0.2">
      <c r="A121" s="214" t="s">
        <v>1069</v>
      </c>
      <c r="B121" s="215" t="s">
        <v>1070</v>
      </c>
      <c r="C121" s="215">
        <v>3</v>
      </c>
    </row>
    <row r="122" spans="1:3" x14ac:dyDescent="0.2">
      <c r="A122" s="214" t="s">
        <v>1071</v>
      </c>
      <c r="B122" s="215" t="s">
        <v>1072</v>
      </c>
      <c r="C122" s="215">
        <v>3</v>
      </c>
    </row>
    <row r="123" spans="1:3" x14ac:dyDescent="0.2">
      <c r="A123" s="214" t="s">
        <v>1073</v>
      </c>
      <c r="B123" s="215" t="s">
        <v>1074</v>
      </c>
      <c r="C123" s="215">
        <v>5</v>
      </c>
    </row>
    <row r="124" spans="1:3" x14ac:dyDescent="0.2">
      <c r="A124" s="214" t="s">
        <v>1075</v>
      </c>
      <c r="B124" s="215" t="s">
        <v>1076</v>
      </c>
      <c r="C124" s="215">
        <v>4</v>
      </c>
    </row>
    <row r="125" spans="1:3" x14ac:dyDescent="0.2">
      <c r="A125" s="214" t="s">
        <v>1077</v>
      </c>
      <c r="B125" s="215" t="s">
        <v>1078</v>
      </c>
      <c r="C125" s="215">
        <v>6</v>
      </c>
    </row>
    <row r="126" spans="1:3" x14ac:dyDescent="0.2">
      <c r="A126" s="214" t="s">
        <v>1079</v>
      </c>
      <c r="B126" s="215" t="s">
        <v>1080</v>
      </c>
      <c r="C126" s="215">
        <v>6</v>
      </c>
    </row>
    <row r="127" spans="1:3" x14ac:dyDescent="0.2">
      <c r="A127" s="214" t="s">
        <v>1081</v>
      </c>
      <c r="B127" s="215" t="s">
        <v>1082</v>
      </c>
      <c r="C127" s="215">
        <v>6</v>
      </c>
    </row>
    <row r="128" spans="1:3" ht="25.5" x14ac:dyDescent="0.2">
      <c r="A128" s="214" t="s">
        <v>1083</v>
      </c>
      <c r="B128" s="215" t="s">
        <v>1084</v>
      </c>
      <c r="C128" s="215">
        <v>5</v>
      </c>
    </row>
    <row r="129" spans="1:3" x14ac:dyDescent="0.2">
      <c r="A129" s="214" t="s">
        <v>1085</v>
      </c>
      <c r="B129" s="215" t="s">
        <v>1086</v>
      </c>
      <c r="C129" s="215">
        <v>5</v>
      </c>
    </row>
    <row r="130" spans="1:3" x14ac:dyDescent="0.2">
      <c r="A130" s="214" t="s">
        <v>1087</v>
      </c>
      <c r="B130" s="215" t="s">
        <v>1088</v>
      </c>
      <c r="C130" s="215">
        <v>3</v>
      </c>
    </row>
    <row r="131" spans="1:3" x14ac:dyDescent="0.2">
      <c r="A131" s="214" t="s">
        <v>163</v>
      </c>
      <c r="B131" s="215" t="s">
        <v>1089</v>
      </c>
      <c r="C131" s="215">
        <v>5</v>
      </c>
    </row>
    <row r="132" spans="1:3" x14ac:dyDescent="0.2">
      <c r="A132" s="214" t="s">
        <v>1090</v>
      </c>
      <c r="B132" s="215" t="s">
        <v>870</v>
      </c>
      <c r="C132" s="215">
        <v>2</v>
      </c>
    </row>
    <row r="133" spans="1:3" x14ac:dyDescent="0.2">
      <c r="A133" s="214" t="s">
        <v>210</v>
      </c>
      <c r="B133" s="215" t="s">
        <v>1091</v>
      </c>
      <c r="C133" s="215">
        <v>4</v>
      </c>
    </row>
    <row r="134" spans="1:3" x14ac:dyDescent="0.2">
      <c r="A134" s="214" t="s">
        <v>1092</v>
      </c>
      <c r="B134" s="215" t="s">
        <v>1093</v>
      </c>
      <c r="C134" s="215">
        <v>1</v>
      </c>
    </row>
    <row r="135" spans="1:3" x14ac:dyDescent="0.2">
      <c r="A135" s="214" t="s">
        <v>1094</v>
      </c>
      <c r="B135" s="215" t="s">
        <v>1095</v>
      </c>
      <c r="C135" s="215">
        <v>6</v>
      </c>
    </row>
    <row r="136" spans="1:3" x14ac:dyDescent="0.2">
      <c r="A136" s="214" t="s">
        <v>1096</v>
      </c>
      <c r="B136" s="215" t="s">
        <v>1097</v>
      </c>
      <c r="C136" s="215">
        <v>5</v>
      </c>
    </row>
    <row r="137" spans="1:3" x14ac:dyDescent="0.2">
      <c r="A137" s="214" t="s">
        <v>1098</v>
      </c>
      <c r="B137" s="215" t="s">
        <v>1099</v>
      </c>
      <c r="C137" s="215">
        <v>3</v>
      </c>
    </row>
    <row r="138" spans="1:3" x14ac:dyDescent="0.2">
      <c r="A138" s="214" t="s">
        <v>1100</v>
      </c>
      <c r="B138" s="215" t="s">
        <v>1101</v>
      </c>
      <c r="C138" s="215">
        <v>3</v>
      </c>
    </row>
    <row r="139" spans="1:3" x14ac:dyDescent="0.2">
      <c r="A139" s="214" t="s">
        <v>1102</v>
      </c>
      <c r="B139" s="215" t="s">
        <v>1103</v>
      </c>
      <c r="C139" s="215">
        <v>4</v>
      </c>
    </row>
    <row r="140" spans="1:3" x14ac:dyDescent="0.2">
      <c r="A140" s="214" t="s">
        <v>1104</v>
      </c>
      <c r="B140" s="215" t="s">
        <v>1105</v>
      </c>
      <c r="C140" s="215">
        <v>4</v>
      </c>
    </row>
    <row r="141" spans="1:3" x14ac:dyDescent="0.2">
      <c r="A141" s="214" t="s">
        <v>417</v>
      </c>
      <c r="B141" s="215" t="s">
        <v>1106</v>
      </c>
      <c r="C141" s="215">
        <v>6</v>
      </c>
    </row>
    <row r="142" spans="1:3" x14ac:dyDescent="0.2">
      <c r="A142" s="214" t="s">
        <v>1107</v>
      </c>
      <c r="B142" s="215" t="s">
        <v>1108</v>
      </c>
      <c r="C142" s="215">
        <v>3</v>
      </c>
    </row>
    <row r="143" spans="1:3" x14ac:dyDescent="0.2">
      <c r="A143" s="214" t="s">
        <v>1109</v>
      </c>
      <c r="B143" s="215" t="s">
        <v>1110</v>
      </c>
      <c r="C143" s="215">
        <v>5</v>
      </c>
    </row>
    <row r="144" spans="1:3" x14ac:dyDescent="0.2">
      <c r="A144" s="214" t="s">
        <v>1111</v>
      </c>
      <c r="B144" s="215" t="s">
        <v>1112</v>
      </c>
      <c r="C144" s="215">
        <v>6</v>
      </c>
    </row>
    <row r="145" spans="1:3" x14ac:dyDescent="0.2">
      <c r="A145" s="214" t="s">
        <v>1113</v>
      </c>
      <c r="B145" s="215" t="s">
        <v>1114</v>
      </c>
      <c r="C145" s="215">
        <v>4</v>
      </c>
    </row>
    <row r="146" spans="1:3" x14ac:dyDescent="0.2">
      <c r="A146" s="214" t="s">
        <v>156</v>
      </c>
      <c r="B146" s="215" t="s">
        <v>1115</v>
      </c>
      <c r="C146" s="215">
        <v>5</v>
      </c>
    </row>
    <row r="147" spans="1:3" x14ac:dyDescent="0.2">
      <c r="A147" s="214" t="s">
        <v>1116</v>
      </c>
      <c r="B147" s="215" t="s">
        <v>1117</v>
      </c>
      <c r="C147" s="215">
        <v>4</v>
      </c>
    </row>
    <row r="148" spans="1:3" x14ac:dyDescent="0.2">
      <c r="A148" s="214" t="s">
        <v>1118</v>
      </c>
      <c r="B148" s="215" t="s">
        <v>1119</v>
      </c>
      <c r="C148" s="215">
        <v>4</v>
      </c>
    </row>
    <row r="149" spans="1:3" x14ac:dyDescent="0.2">
      <c r="A149" s="214" t="s">
        <v>1120</v>
      </c>
      <c r="B149" s="215" t="s">
        <v>1121</v>
      </c>
      <c r="C149" s="215">
        <v>4</v>
      </c>
    </row>
    <row r="150" spans="1:3" x14ac:dyDescent="0.2">
      <c r="A150" s="214" t="s">
        <v>1122</v>
      </c>
      <c r="B150" s="215" t="s">
        <v>1123</v>
      </c>
      <c r="C150" s="215">
        <v>5</v>
      </c>
    </row>
    <row r="151" spans="1:3" x14ac:dyDescent="0.2">
      <c r="A151" s="214" t="s">
        <v>1124</v>
      </c>
      <c r="B151" s="215" t="s">
        <v>1125</v>
      </c>
      <c r="C151" s="215">
        <v>6</v>
      </c>
    </row>
    <row r="152" spans="1:3" ht="25.5" x14ac:dyDescent="0.2">
      <c r="A152" s="214" t="s">
        <v>1126</v>
      </c>
      <c r="B152" s="215" t="s">
        <v>1127</v>
      </c>
      <c r="C152" s="215">
        <v>5</v>
      </c>
    </row>
    <row r="153" spans="1:3" x14ac:dyDescent="0.2">
      <c r="A153" s="214" t="s">
        <v>1128</v>
      </c>
      <c r="B153" s="215" t="s">
        <v>1129</v>
      </c>
      <c r="C153" s="215">
        <v>7</v>
      </c>
    </row>
    <row r="154" spans="1:3" x14ac:dyDescent="0.2">
      <c r="A154" s="214" t="s">
        <v>1130</v>
      </c>
      <c r="B154" s="215" t="s">
        <v>1131</v>
      </c>
      <c r="C154" s="215">
        <v>6</v>
      </c>
    </row>
    <row r="155" spans="1:3" x14ac:dyDescent="0.2">
      <c r="A155" s="214" t="s">
        <v>1132</v>
      </c>
      <c r="B155" s="215" t="s">
        <v>1133</v>
      </c>
      <c r="C155" s="215">
        <v>1</v>
      </c>
    </row>
    <row r="156" spans="1:3" x14ac:dyDescent="0.2">
      <c r="A156" s="214" t="s">
        <v>1134</v>
      </c>
      <c r="B156" s="215" t="s">
        <v>1135</v>
      </c>
      <c r="C156" s="215">
        <v>6</v>
      </c>
    </row>
    <row r="157" spans="1:3" ht="25.5" x14ac:dyDescent="0.2">
      <c r="A157" s="214" t="s">
        <v>1136</v>
      </c>
      <c r="B157" s="215" t="s">
        <v>1137</v>
      </c>
      <c r="C157" s="215">
        <v>6</v>
      </c>
    </row>
    <row r="158" spans="1:3" x14ac:dyDescent="0.2">
      <c r="A158" s="214" t="s">
        <v>1138</v>
      </c>
      <c r="B158" s="215" t="s">
        <v>1139</v>
      </c>
      <c r="C158" s="215">
        <v>6</v>
      </c>
    </row>
    <row r="159" spans="1:3" x14ac:dyDescent="0.2">
      <c r="A159" s="214" t="s">
        <v>1140</v>
      </c>
      <c r="B159" s="215" t="s">
        <v>1141</v>
      </c>
      <c r="C159" s="215">
        <v>4</v>
      </c>
    </row>
    <row r="160" spans="1:3" x14ac:dyDescent="0.2">
      <c r="A160" s="214" t="s">
        <v>1142</v>
      </c>
      <c r="B160" s="215" t="s">
        <v>1143</v>
      </c>
      <c r="C160" s="215">
        <v>6</v>
      </c>
    </row>
    <row r="161" spans="1:3" x14ac:dyDescent="0.2">
      <c r="A161" s="214" t="s">
        <v>1144</v>
      </c>
      <c r="B161" s="215" t="s">
        <v>1145</v>
      </c>
      <c r="C161" s="215">
        <v>3</v>
      </c>
    </row>
    <row r="162" spans="1:3" x14ac:dyDescent="0.2">
      <c r="A162" s="214" t="s">
        <v>1146</v>
      </c>
      <c r="B162" s="215" t="s">
        <v>1147</v>
      </c>
      <c r="C162" s="215">
        <v>4</v>
      </c>
    </row>
    <row r="163" spans="1:3" x14ac:dyDescent="0.2">
      <c r="A163" s="214" t="s">
        <v>1148</v>
      </c>
      <c r="B163" s="215" t="s">
        <v>1149</v>
      </c>
      <c r="C163" s="215">
        <v>5</v>
      </c>
    </row>
    <row r="164" spans="1:3" ht="25.5" x14ac:dyDescent="0.2">
      <c r="A164" s="214" t="s">
        <v>1150</v>
      </c>
      <c r="B164" s="215" t="s">
        <v>1151</v>
      </c>
      <c r="C164" s="215">
        <v>3</v>
      </c>
    </row>
    <row r="165" spans="1:3" x14ac:dyDescent="0.2">
      <c r="A165" s="214" t="s">
        <v>1152</v>
      </c>
      <c r="B165" s="215" t="s">
        <v>1153</v>
      </c>
      <c r="C165" s="215">
        <v>5</v>
      </c>
    </row>
    <row r="166" spans="1:3" x14ac:dyDescent="0.2">
      <c r="A166" s="214" t="s">
        <v>1154</v>
      </c>
      <c r="B166" s="215" t="s">
        <v>1155</v>
      </c>
      <c r="C166" s="215">
        <v>5</v>
      </c>
    </row>
    <row r="167" spans="1:3" x14ac:dyDescent="0.2">
      <c r="A167" s="214" t="s">
        <v>1156</v>
      </c>
      <c r="B167" s="215" t="s">
        <v>1157</v>
      </c>
      <c r="C167" s="215">
        <v>5</v>
      </c>
    </row>
    <row r="168" spans="1:3" x14ac:dyDescent="0.2">
      <c r="A168" s="214" t="s">
        <v>1158</v>
      </c>
      <c r="B168" s="215" t="s">
        <v>1159</v>
      </c>
      <c r="C168" s="215">
        <v>5</v>
      </c>
    </row>
    <row r="169" spans="1:3" x14ac:dyDescent="0.2">
      <c r="A169" s="214" t="s">
        <v>1160</v>
      </c>
      <c r="B169" s="215" t="s">
        <v>1161</v>
      </c>
      <c r="C169" s="215">
        <v>5</v>
      </c>
    </row>
    <row r="170" spans="1:3" x14ac:dyDescent="0.2">
      <c r="A170" s="214" t="s">
        <v>171</v>
      </c>
      <c r="B170" s="215" t="s">
        <v>1162</v>
      </c>
      <c r="C170" s="215">
        <v>5</v>
      </c>
    </row>
    <row r="171" spans="1:3" x14ac:dyDescent="0.2">
      <c r="A171" s="214" t="s">
        <v>1163</v>
      </c>
      <c r="B171" s="215" t="s">
        <v>1164</v>
      </c>
      <c r="C171" s="215">
        <v>6</v>
      </c>
    </row>
    <row r="172" spans="1:3" x14ac:dyDescent="0.2">
      <c r="A172" s="214" t="s">
        <v>1165</v>
      </c>
      <c r="B172" s="215" t="s">
        <v>1166</v>
      </c>
      <c r="C172" s="215">
        <v>4</v>
      </c>
    </row>
    <row r="173" spans="1:3" x14ac:dyDescent="0.2">
      <c r="A173" s="214" t="s">
        <v>1167</v>
      </c>
      <c r="B173" s="215" t="s">
        <v>1168</v>
      </c>
      <c r="C173" s="215">
        <v>3</v>
      </c>
    </row>
    <row r="174" spans="1:3" x14ac:dyDescent="0.2">
      <c r="A174" s="214" t="s">
        <v>1169</v>
      </c>
      <c r="B174" s="215" t="s">
        <v>1170</v>
      </c>
      <c r="C174" s="215">
        <v>4</v>
      </c>
    </row>
    <row r="175" spans="1:3" x14ac:dyDescent="0.2">
      <c r="A175" s="214" t="s">
        <v>1171</v>
      </c>
      <c r="B175" s="215" t="s">
        <v>1172</v>
      </c>
      <c r="C175" s="215">
        <v>6</v>
      </c>
    </row>
    <row r="176" spans="1:3" ht="25.5" x14ac:dyDescent="0.2">
      <c r="A176" s="214" t="s">
        <v>1173</v>
      </c>
      <c r="B176" s="215" t="s">
        <v>1174</v>
      </c>
      <c r="C176" s="215">
        <v>5</v>
      </c>
    </row>
    <row r="177" spans="1:3" x14ac:dyDescent="0.2">
      <c r="A177" s="214" t="s">
        <v>1175</v>
      </c>
      <c r="B177" s="215" t="s">
        <v>1176</v>
      </c>
      <c r="C177" s="215">
        <v>3</v>
      </c>
    </row>
    <row r="178" spans="1:3" x14ac:dyDescent="0.2">
      <c r="A178" s="214" t="s">
        <v>1177</v>
      </c>
      <c r="B178" s="215" t="s">
        <v>1178</v>
      </c>
      <c r="C178" s="215">
        <v>5</v>
      </c>
    </row>
    <row r="179" spans="1:3" x14ac:dyDescent="0.2">
      <c r="A179" s="214" t="s">
        <v>1179</v>
      </c>
      <c r="B179" s="215" t="s">
        <v>1180</v>
      </c>
      <c r="C179" s="215">
        <v>5</v>
      </c>
    </row>
    <row r="180" spans="1:3" x14ac:dyDescent="0.2">
      <c r="A180" s="214" t="s">
        <v>1181</v>
      </c>
      <c r="B180" s="215" t="s">
        <v>1182</v>
      </c>
      <c r="C180" s="215">
        <v>4</v>
      </c>
    </row>
    <row r="181" spans="1:3" x14ac:dyDescent="0.2">
      <c r="A181" s="214" t="s">
        <v>1183</v>
      </c>
      <c r="B181" s="215" t="s">
        <v>870</v>
      </c>
      <c r="C181" s="215">
        <v>2</v>
      </c>
    </row>
    <row r="182" spans="1:3" x14ac:dyDescent="0.2">
      <c r="A182" s="214" t="s">
        <v>1184</v>
      </c>
      <c r="B182" s="215" t="s">
        <v>1185</v>
      </c>
      <c r="C182" s="215">
        <v>3</v>
      </c>
    </row>
    <row r="183" spans="1:3" x14ac:dyDescent="0.2">
      <c r="A183" s="214" t="s">
        <v>1186</v>
      </c>
      <c r="B183" s="215" t="s">
        <v>1187</v>
      </c>
      <c r="C183" s="215">
        <v>3</v>
      </c>
    </row>
    <row r="184" spans="1:3" x14ac:dyDescent="0.2">
      <c r="A184" s="214" t="s">
        <v>1188</v>
      </c>
      <c r="B184" s="215" t="s">
        <v>1189</v>
      </c>
      <c r="C184" s="215">
        <v>5</v>
      </c>
    </row>
    <row r="185" spans="1:3" x14ac:dyDescent="0.2">
      <c r="A185" s="214" t="s">
        <v>1190</v>
      </c>
      <c r="B185" s="215" t="s">
        <v>1191</v>
      </c>
      <c r="C185" s="215">
        <v>5</v>
      </c>
    </row>
    <row r="186" spans="1:3" x14ac:dyDescent="0.2">
      <c r="A186" s="214" t="s">
        <v>1192</v>
      </c>
      <c r="B186" s="215" t="s">
        <v>1193</v>
      </c>
      <c r="C186" s="215">
        <v>2</v>
      </c>
    </row>
    <row r="187" spans="1:3" x14ac:dyDescent="0.2">
      <c r="A187" s="214" t="s">
        <v>1194</v>
      </c>
      <c r="B187" s="215" t="s">
        <v>1195</v>
      </c>
      <c r="C187" s="215">
        <v>3</v>
      </c>
    </row>
    <row r="188" spans="1:3" x14ac:dyDescent="0.2">
      <c r="A188" s="214" t="s">
        <v>1196</v>
      </c>
      <c r="B188" s="215" t="s">
        <v>1197</v>
      </c>
      <c r="C188" s="215">
        <v>4</v>
      </c>
    </row>
    <row r="189" spans="1:3" x14ac:dyDescent="0.2">
      <c r="A189" s="214" t="s">
        <v>1198</v>
      </c>
      <c r="B189" s="215" t="s">
        <v>1199</v>
      </c>
      <c r="C189" s="215">
        <v>2</v>
      </c>
    </row>
    <row r="190" spans="1:3" x14ac:dyDescent="0.2">
      <c r="A190" s="214" t="s">
        <v>1200</v>
      </c>
      <c r="B190" s="215" t="s">
        <v>1201</v>
      </c>
      <c r="C190" s="215">
        <v>2</v>
      </c>
    </row>
    <row r="191" spans="1:3" x14ac:dyDescent="0.2">
      <c r="A191" s="214" t="s">
        <v>1202</v>
      </c>
      <c r="B191" s="215" t="s">
        <v>1203</v>
      </c>
      <c r="C191" s="215">
        <v>5</v>
      </c>
    </row>
    <row r="192" spans="1:3" x14ac:dyDescent="0.2">
      <c r="A192" s="214" t="s">
        <v>1204</v>
      </c>
      <c r="B192" s="215" t="s">
        <v>870</v>
      </c>
      <c r="C192" s="215">
        <v>2</v>
      </c>
    </row>
    <row r="193" spans="1:3" x14ac:dyDescent="0.2">
      <c r="A193" s="214" t="s">
        <v>1205</v>
      </c>
      <c r="B193" s="215" t="s">
        <v>1206</v>
      </c>
      <c r="C193" s="215">
        <v>3</v>
      </c>
    </row>
    <row r="194" spans="1:3" ht="25.5" x14ac:dyDescent="0.2">
      <c r="A194" s="214" t="s">
        <v>1207</v>
      </c>
      <c r="B194" s="215" t="s">
        <v>1208</v>
      </c>
      <c r="C194" s="215">
        <v>3</v>
      </c>
    </row>
    <row r="195" spans="1:3" ht="25.5" x14ac:dyDescent="0.2">
      <c r="A195" s="214" t="s">
        <v>1209</v>
      </c>
      <c r="B195" s="215" t="s">
        <v>1210</v>
      </c>
      <c r="C195" s="215">
        <v>3</v>
      </c>
    </row>
    <row r="196" spans="1:3" x14ac:dyDescent="0.2">
      <c r="A196" s="214" t="s">
        <v>1211</v>
      </c>
      <c r="B196" s="215" t="s">
        <v>1212</v>
      </c>
      <c r="C196" s="215">
        <v>5</v>
      </c>
    </row>
    <row r="197" spans="1:3" x14ac:dyDescent="0.2">
      <c r="A197" s="214" t="s">
        <v>1213</v>
      </c>
      <c r="B197" s="215" t="s">
        <v>1214</v>
      </c>
      <c r="C197" s="215">
        <v>4</v>
      </c>
    </row>
    <row r="198" spans="1:3" x14ac:dyDescent="0.2">
      <c r="A198" s="214" t="s">
        <v>1215</v>
      </c>
      <c r="B198" s="215" t="s">
        <v>870</v>
      </c>
      <c r="C198" s="215">
        <v>2</v>
      </c>
    </row>
    <row r="199" spans="1:3" x14ac:dyDescent="0.2">
      <c r="A199" s="214" t="s">
        <v>1216</v>
      </c>
      <c r="B199" s="215" t="s">
        <v>1217</v>
      </c>
      <c r="C199" s="215">
        <v>1</v>
      </c>
    </row>
    <row r="200" spans="1:3" x14ac:dyDescent="0.2">
      <c r="A200" s="214" t="s">
        <v>1218</v>
      </c>
      <c r="B200" s="215" t="s">
        <v>1219</v>
      </c>
      <c r="C200" s="215">
        <v>4</v>
      </c>
    </row>
    <row r="201" spans="1:3" x14ac:dyDescent="0.2">
      <c r="A201" s="214" t="s">
        <v>1220</v>
      </c>
      <c r="B201" s="215" t="s">
        <v>1221</v>
      </c>
      <c r="C201" s="215">
        <v>3</v>
      </c>
    </row>
    <row r="202" spans="1:3" x14ac:dyDescent="0.2">
      <c r="A202" s="214" t="s">
        <v>1222</v>
      </c>
      <c r="B202" s="215" t="s">
        <v>1223</v>
      </c>
      <c r="C202" s="215">
        <v>4</v>
      </c>
    </row>
    <row r="203" spans="1:3" x14ac:dyDescent="0.2">
      <c r="A203" s="214" t="s">
        <v>1224</v>
      </c>
      <c r="B203" s="215" t="s">
        <v>1225</v>
      </c>
      <c r="C203" s="215">
        <v>4</v>
      </c>
    </row>
    <row r="204" spans="1:3" x14ac:dyDescent="0.2">
      <c r="A204" s="214" t="s">
        <v>1226</v>
      </c>
      <c r="B204" s="215" t="s">
        <v>1227</v>
      </c>
      <c r="C204" s="215">
        <v>4</v>
      </c>
    </row>
    <row r="205" spans="1:3" x14ac:dyDescent="0.2">
      <c r="A205" s="214" t="s">
        <v>1228</v>
      </c>
      <c r="B205" s="215" t="s">
        <v>1229</v>
      </c>
      <c r="C205" s="215">
        <v>2</v>
      </c>
    </row>
    <row r="206" spans="1:3" x14ac:dyDescent="0.2">
      <c r="A206" s="214" t="s">
        <v>1230</v>
      </c>
      <c r="B206" s="215" t="s">
        <v>1231</v>
      </c>
      <c r="C206" s="215">
        <v>3</v>
      </c>
    </row>
    <row r="207" spans="1:3" x14ac:dyDescent="0.2">
      <c r="A207" s="214" t="s">
        <v>1232</v>
      </c>
      <c r="B207" s="215" t="s">
        <v>1233</v>
      </c>
      <c r="C207" s="215">
        <v>4</v>
      </c>
    </row>
    <row r="208" spans="1:3" x14ac:dyDescent="0.2">
      <c r="A208" s="214" t="s">
        <v>1234</v>
      </c>
      <c r="B208" s="215" t="s">
        <v>1235</v>
      </c>
      <c r="C208" s="215">
        <v>2</v>
      </c>
    </row>
    <row r="209" spans="1:3" x14ac:dyDescent="0.2">
      <c r="A209" s="214" t="s">
        <v>1236</v>
      </c>
      <c r="B209" s="215" t="s">
        <v>1237</v>
      </c>
      <c r="C209" s="215">
        <v>4</v>
      </c>
    </row>
    <row r="210" spans="1:3" x14ac:dyDescent="0.2">
      <c r="A210" s="214" t="s">
        <v>1238</v>
      </c>
      <c r="B210" s="215" t="s">
        <v>1239</v>
      </c>
      <c r="C210" s="215">
        <v>4</v>
      </c>
    </row>
    <row r="211" spans="1:3" x14ac:dyDescent="0.2">
      <c r="A211" s="214" t="s">
        <v>1240</v>
      </c>
      <c r="B211" s="215" t="s">
        <v>1241</v>
      </c>
      <c r="C211" s="215">
        <v>4</v>
      </c>
    </row>
    <row r="212" spans="1:3" x14ac:dyDescent="0.2">
      <c r="A212" s="214" t="s">
        <v>1242</v>
      </c>
      <c r="B212" s="215" t="s">
        <v>1243</v>
      </c>
      <c r="C212" s="215">
        <v>3</v>
      </c>
    </row>
    <row r="213" spans="1:3" x14ac:dyDescent="0.2">
      <c r="A213" s="214" t="s">
        <v>1244</v>
      </c>
      <c r="B213" s="215" t="s">
        <v>870</v>
      </c>
      <c r="C213" s="215">
        <v>2</v>
      </c>
    </row>
    <row r="214" spans="1:3" x14ac:dyDescent="0.2">
      <c r="A214" s="214" t="s">
        <v>1245</v>
      </c>
      <c r="B214" s="215" t="s">
        <v>1246</v>
      </c>
      <c r="C214" s="215">
        <v>1</v>
      </c>
    </row>
    <row r="215" spans="1:3" x14ac:dyDescent="0.2">
      <c r="A215" s="214" t="s">
        <v>1247</v>
      </c>
      <c r="B215" s="215" t="s">
        <v>1248</v>
      </c>
      <c r="C215" s="215">
        <v>4</v>
      </c>
    </row>
    <row r="216" spans="1:3" x14ac:dyDescent="0.2">
      <c r="A216" s="214" t="s">
        <v>1249</v>
      </c>
      <c r="B216" s="215" t="s">
        <v>1250</v>
      </c>
      <c r="C216" s="215">
        <v>4</v>
      </c>
    </row>
    <row r="217" spans="1:3" x14ac:dyDescent="0.2">
      <c r="A217" s="214" t="s">
        <v>1251</v>
      </c>
      <c r="B217" s="215" t="s">
        <v>1252</v>
      </c>
      <c r="C217" s="215">
        <v>4</v>
      </c>
    </row>
    <row r="218" spans="1:3" x14ac:dyDescent="0.2">
      <c r="A218" s="214" t="s">
        <v>1253</v>
      </c>
      <c r="B218" s="215" t="s">
        <v>1254</v>
      </c>
      <c r="C218" s="215">
        <v>4</v>
      </c>
    </row>
    <row r="219" spans="1:3" x14ac:dyDescent="0.2">
      <c r="A219" s="214" t="s">
        <v>1255</v>
      </c>
      <c r="B219" s="215" t="s">
        <v>1256</v>
      </c>
      <c r="C219" s="215">
        <v>2</v>
      </c>
    </row>
    <row r="220" spans="1:3" x14ac:dyDescent="0.2">
      <c r="A220" s="214" t="s">
        <v>1257</v>
      </c>
      <c r="B220" s="215" t="s">
        <v>1258</v>
      </c>
      <c r="C220" s="215">
        <v>1</v>
      </c>
    </row>
    <row r="221" spans="1:3" x14ac:dyDescent="0.2">
      <c r="A221" s="214" t="s">
        <v>1259</v>
      </c>
      <c r="B221" s="215" t="s">
        <v>1260</v>
      </c>
      <c r="C221" s="215">
        <v>1</v>
      </c>
    </row>
    <row r="222" spans="1:3" x14ac:dyDescent="0.2">
      <c r="A222" s="214" t="s">
        <v>1261</v>
      </c>
      <c r="B222" s="215" t="s">
        <v>1262</v>
      </c>
      <c r="C222" s="215">
        <v>4</v>
      </c>
    </row>
    <row r="223" spans="1:3" x14ac:dyDescent="0.2">
      <c r="A223" s="214" t="s">
        <v>1263</v>
      </c>
      <c r="B223" s="215" t="s">
        <v>1264</v>
      </c>
      <c r="C223" s="215">
        <v>7</v>
      </c>
    </row>
    <row r="224" spans="1:3" x14ac:dyDescent="0.2">
      <c r="A224" s="214" t="s">
        <v>66</v>
      </c>
      <c r="B224" s="215" t="s">
        <v>1265</v>
      </c>
      <c r="C224" s="215">
        <v>5</v>
      </c>
    </row>
    <row r="225" spans="1:3" x14ac:dyDescent="0.2">
      <c r="A225" s="214" t="s">
        <v>43</v>
      </c>
      <c r="B225" s="215" t="s">
        <v>1266</v>
      </c>
      <c r="C225" s="215">
        <v>6</v>
      </c>
    </row>
    <row r="226" spans="1:3" x14ac:dyDescent="0.2">
      <c r="A226" s="214" t="s">
        <v>83</v>
      </c>
      <c r="B226" s="215" t="s">
        <v>1267</v>
      </c>
      <c r="C226" s="215">
        <v>5</v>
      </c>
    </row>
    <row r="227" spans="1:3" x14ac:dyDescent="0.2">
      <c r="A227" s="214" t="s">
        <v>1268</v>
      </c>
      <c r="B227" s="215" t="s">
        <v>1269</v>
      </c>
      <c r="C227" s="215">
        <v>2</v>
      </c>
    </row>
    <row r="228" spans="1:3" x14ac:dyDescent="0.2">
      <c r="A228" s="214" t="s">
        <v>61</v>
      </c>
      <c r="B228" s="215" t="s">
        <v>1270</v>
      </c>
      <c r="C228" s="215">
        <v>3</v>
      </c>
    </row>
    <row r="229" spans="1:3" x14ac:dyDescent="0.2">
      <c r="A229" s="214" t="s">
        <v>76</v>
      </c>
      <c r="B229" s="215" t="s">
        <v>1271</v>
      </c>
      <c r="C229" s="215">
        <v>1</v>
      </c>
    </row>
    <row r="230" spans="1:3" x14ac:dyDescent="0.2">
      <c r="A230" s="214" t="s">
        <v>1272</v>
      </c>
      <c r="B230" s="215" t="s">
        <v>1273</v>
      </c>
      <c r="C230" s="215">
        <v>7</v>
      </c>
    </row>
    <row r="231" spans="1:3" x14ac:dyDescent="0.2">
      <c r="A231" s="214" t="s">
        <v>1274</v>
      </c>
      <c r="B231" s="215" t="s">
        <v>1275</v>
      </c>
      <c r="C231" s="215">
        <v>2</v>
      </c>
    </row>
    <row r="232" spans="1:3" x14ac:dyDescent="0.2">
      <c r="A232" s="214" t="s">
        <v>1276</v>
      </c>
      <c r="B232" s="215" t="s">
        <v>1277</v>
      </c>
      <c r="C232" s="215">
        <v>5</v>
      </c>
    </row>
    <row r="233" spans="1:3" x14ac:dyDescent="0.2">
      <c r="A233" s="214" t="s">
        <v>1278</v>
      </c>
      <c r="B233" s="215" t="s">
        <v>870</v>
      </c>
      <c r="C233" s="215">
        <v>2</v>
      </c>
    </row>
    <row r="234" spans="1:3" x14ac:dyDescent="0.2">
      <c r="A234" s="214" t="s">
        <v>1279</v>
      </c>
      <c r="B234" s="215" t="s">
        <v>1280</v>
      </c>
      <c r="C234" s="215">
        <v>6</v>
      </c>
    </row>
    <row r="235" spans="1:3" x14ac:dyDescent="0.2">
      <c r="A235" s="214" t="s">
        <v>51</v>
      </c>
      <c r="B235" s="215" t="s">
        <v>1281</v>
      </c>
      <c r="C235" s="215">
        <v>4</v>
      </c>
    </row>
    <row r="236" spans="1:3" x14ac:dyDescent="0.2">
      <c r="A236" s="214" t="s">
        <v>1282</v>
      </c>
      <c r="B236" s="215" t="s">
        <v>1283</v>
      </c>
      <c r="C236" s="215">
        <v>6</v>
      </c>
    </row>
    <row r="237" spans="1:3" x14ac:dyDescent="0.2">
      <c r="A237" s="214" t="s">
        <v>1284</v>
      </c>
      <c r="B237" s="215" t="s">
        <v>1285</v>
      </c>
      <c r="C237" s="215">
        <v>4</v>
      </c>
    </row>
    <row r="238" spans="1:3" x14ac:dyDescent="0.2">
      <c r="A238" s="214" t="s">
        <v>1286</v>
      </c>
      <c r="B238" s="215" t="s">
        <v>1287</v>
      </c>
      <c r="C238" s="215">
        <v>6</v>
      </c>
    </row>
    <row r="239" spans="1:3" x14ac:dyDescent="0.2">
      <c r="A239" s="214" t="s">
        <v>1288</v>
      </c>
      <c r="B239" s="215" t="s">
        <v>1289</v>
      </c>
      <c r="C239" s="215">
        <v>4</v>
      </c>
    </row>
    <row r="240" spans="1:3" x14ac:dyDescent="0.2">
      <c r="A240" s="214" t="s">
        <v>1290</v>
      </c>
      <c r="B240" s="215" t="s">
        <v>1291</v>
      </c>
      <c r="C240" s="215">
        <v>7</v>
      </c>
    </row>
    <row r="241" spans="1:3" x14ac:dyDescent="0.2">
      <c r="A241" s="214" t="s">
        <v>1292</v>
      </c>
      <c r="B241" s="215" t="s">
        <v>1293</v>
      </c>
      <c r="C241" s="215">
        <v>8</v>
      </c>
    </row>
    <row r="242" spans="1:3" x14ac:dyDescent="0.2">
      <c r="A242" s="214" t="s">
        <v>304</v>
      </c>
      <c r="B242" s="215" t="s">
        <v>1294</v>
      </c>
      <c r="C242" s="215">
        <v>6</v>
      </c>
    </row>
    <row r="243" spans="1:3" x14ac:dyDescent="0.2">
      <c r="A243" s="214" t="s">
        <v>1295</v>
      </c>
      <c r="B243" s="215" t="s">
        <v>1296</v>
      </c>
      <c r="C243" s="215">
        <v>5</v>
      </c>
    </row>
    <row r="244" spans="1:3" x14ac:dyDescent="0.2">
      <c r="A244" s="214" t="s">
        <v>329</v>
      </c>
      <c r="B244" s="215" t="s">
        <v>328</v>
      </c>
      <c r="C244" s="215">
        <v>6</v>
      </c>
    </row>
    <row r="245" spans="1:3" x14ac:dyDescent="0.2">
      <c r="A245" s="214" t="s">
        <v>1297</v>
      </c>
      <c r="B245" s="215" t="s">
        <v>1298</v>
      </c>
      <c r="C245" s="215">
        <v>1</v>
      </c>
    </row>
    <row r="246" spans="1:3" x14ac:dyDescent="0.2">
      <c r="A246" s="214" t="s">
        <v>1299</v>
      </c>
      <c r="B246" s="215" t="s">
        <v>1300</v>
      </c>
      <c r="C246" s="215">
        <v>4</v>
      </c>
    </row>
    <row r="247" spans="1:3" x14ac:dyDescent="0.2">
      <c r="A247" s="214" t="s">
        <v>1301</v>
      </c>
      <c r="B247" s="215" t="s">
        <v>1302</v>
      </c>
      <c r="C247" s="215">
        <v>5</v>
      </c>
    </row>
    <row r="248" spans="1:3" x14ac:dyDescent="0.2">
      <c r="A248" s="214" t="s">
        <v>1303</v>
      </c>
      <c r="B248" s="215" t="s">
        <v>870</v>
      </c>
      <c r="C248" s="215">
        <v>2</v>
      </c>
    </row>
    <row r="249" spans="1:3" x14ac:dyDescent="0.2">
      <c r="A249" s="214" t="s">
        <v>1304</v>
      </c>
      <c r="B249" s="215" t="s">
        <v>1305</v>
      </c>
      <c r="C249" s="215">
        <v>8</v>
      </c>
    </row>
    <row r="250" spans="1:3" x14ac:dyDescent="0.2">
      <c r="A250" s="214" t="s">
        <v>1306</v>
      </c>
      <c r="B250" s="215" t="s">
        <v>1307</v>
      </c>
      <c r="C250" s="215">
        <v>8</v>
      </c>
    </row>
    <row r="251" spans="1:3" ht="25.5" x14ac:dyDescent="0.2">
      <c r="A251" s="214" t="s">
        <v>1308</v>
      </c>
      <c r="B251" s="215" t="s">
        <v>1309</v>
      </c>
      <c r="C251" s="215">
        <v>7</v>
      </c>
    </row>
    <row r="252" spans="1:3" x14ac:dyDescent="0.2">
      <c r="A252" s="214" t="s">
        <v>1310</v>
      </c>
      <c r="B252" s="215" t="s">
        <v>1311</v>
      </c>
      <c r="C252" s="215">
        <v>5</v>
      </c>
    </row>
    <row r="253" spans="1:3" x14ac:dyDescent="0.2">
      <c r="A253" s="214" t="s">
        <v>1312</v>
      </c>
      <c r="B253" s="215" t="s">
        <v>1313</v>
      </c>
      <c r="C253" s="215">
        <v>7</v>
      </c>
    </row>
    <row r="254" spans="1:3" ht="25.5" x14ac:dyDescent="0.2">
      <c r="A254" s="214" t="s">
        <v>1314</v>
      </c>
      <c r="B254" s="215" t="s">
        <v>1315</v>
      </c>
      <c r="C254" s="215">
        <v>4</v>
      </c>
    </row>
    <row r="255" spans="1:3" x14ac:dyDescent="0.2">
      <c r="A255" s="214" t="s">
        <v>1316</v>
      </c>
      <c r="B255" s="215" t="s">
        <v>1317</v>
      </c>
      <c r="C255" s="215">
        <v>4</v>
      </c>
    </row>
    <row r="256" spans="1:3" x14ac:dyDescent="0.2">
      <c r="A256" s="214" t="s">
        <v>1318</v>
      </c>
      <c r="B256" s="215" t="s">
        <v>1319</v>
      </c>
      <c r="C256" s="215">
        <v>5</v>
      </c>
    </row>
    <row r="257" spans="1:3" x14ac:dyDescent="0.2">
      <c r="A257" s="214" t="s">
        <v>1320</v>
      </c>
      <c r="B257" s="215" t="s">
        <v>1321</v>
      </c>
      <c r="C257" s="215">
        <v>8</v>
      </c>
    </row>
    <row r="258" spans="1:3" x14ac:dyDescent="0.2">
      <c r="A258" s="214" t="s">
        <v>1322</v>
      </c>
      <c r="B258" s="215" t="s">
        <v>1323</v>
      </c>
      <c r="C258" s="215">
        <v>4</v>
      </c>
    </row>
    <row r="259" spans="1:3" x14ac:dyDescent="0.2">
      <c r="A259" s="214" t="s">
        <v>1324</v>
      </c>
      <c r="B259" s="215" t="s">
        <v>870</v>
      </c>
      <c r="C259" s="215">
        <v>3</v>
      </c>
    </row>
    <row r="260" spans="1:3" x14ac:dyDescent="0.2">
      <c r="A260" s="214" t="s">
        <v>1325</v>
      </c>
      <c r="B260" s="215" t="s">
        <v>1326</v>
      </c>
      <c r="C260" s="215">
        <v>5</v>
      </c>
    </row>
    <row r="261" spans="1:3" x14ac:dyDescent="0.2">
      <c r="A261" s="214" t="s">
        <v>1327</v>
      </c>
      <c r="B261" s="215" t="s">
        <v>1328</v>
      </c>
      <c r="C261" s="215">
        <v>8</v>
      </c>
    </row>
    <row r="262" spans="1:3" x14ac:dyDescent="0.2">
      <c r="A262" s="214" t="s">
        <v>1329</v>
      </c>
      <c r="B262" s="215" t="s">
        <v>1330</v>
      </c>
      <c r="C262" s="215">
        <v>5</v>
      </c>
    </row>
    <row r="263" spans="1:3" x14ac:dyDescent="0.2">
      <c r="A263" s="214" t="s">
        <v>1331</v>
      </c>
      <c r="B263" s="215" t="s">
        <v>1332</v>
      </c>
      <c r="C263" s="215">
        <v>4</v>
      </c>
    </row>
    <row r="264" spans="1:3" x14ac:dyDescent="0.2">
      <c r="A264" s="214" t="s">
        <v>1333</v>
      </c>
      <c r="B264" s="215" t="s">
        <v>1334</v>
      </c>
      <c r="C264" s="215">
        <v>4</v>
      </c>
    </row>
    <row r="265" spans="1:3" x14ac:dyDescent="0.2">
      <c r="A265" s="214" t="s">
        <v>1335</v>
      </c>
      <c r="B265" s="215" t="s">
        <v>1336</v>
      </c>
      <c r="C265" s="215">
        <v>5</v>
      </c>
    </row>
    <row r="266" spans="1:3" x14ac:dyDescent="0.2">
      <c r="A266" s="214" t="s">
        <v>1337</v>
      </c>
      <c r="B266" s="215" t="s">
        <v>1338</v>
      </c>
      <c r="C266" s="215">
        <v>6</v>
      </c>
    </row>
    <row r="267" spans="1:3" x14ac:dyDescent="0.2">
      <c r="A267" s="214" t="s">
        <v>1339</v>
      </c>
      <c r="B267" s="215" t="s">
        <v>1340</v>
      </c>
      <c r="C267" s="215">
        <v>5</v>
      </c>
    </row>
    <row r="268" spans="1:3" x14ac:dyDescent="0.2">
      <c r="A268" s="214" t="s">
        <v>1341</v>
      </c>
      <c r="B268" s="215" t="s">
        <v>1342</v>
      </c>
      <c r="C268" s="215">
        <v>6</v>
      </c>
    </row>
    <row r="269" spans="1:3" x14ac:dyDescent="0.2">
      <c r="A269" s="214" t="s">
        <v>1343</v>
      </c>
      <c r="B269" s="215" t="s">
        <v>1344</v>
      </c>
      <c r="C269" s="215">
        <v>8</v>
      </c>
    </row>
    <row r="270" spans="1:3" ht="25.5" x14ac:dyDescent="0.2">
      <c r="A270" s="214" t="s">
        <v>1345</v>
      </c>
      <c r="B270" s="215" t="s">
        <v>1346</v>
      </c>
      <c r="C270" s="215">
        <v>7</v>
      </c>
    </row>
    <row r="271" spans="1:3" x14ac:dyDescent="0.2">
      <c r="A271" s="214" t="s">
        <v>1347</v>
      </c>
      <c r="B271" s="215" t="s">
        <v>1348</v>
      </c>
      <c r="C271" s="215">
        <v>6</v>
      </c>
    </row>
    <row r="272" spans="1:3" x14ac:dyDescent="0.2">
      <c r="A272" s="214" t="s">
        <v>1349</v>
      </c>
      <c r="B272" s="215" t="s">
        <v>1350</v>
      </c>
      <c r="C272" s="215">
        <v>8</v>
      </c>
    </row>
    <row r="273" spans="1:3" x14ac:dyDescent="0.2">
      <c r="A273" s="214" t="s">
        <v>239</v>
      </c>
      <c r="B273" s="215" t="s">
        <v>1351</v>
      </c>
      <c r="C273" s="215">
        <v>4</v>
      </c>
    </row>
    <row r="274" spans="1:3" x14ac:dyDescent="0.2">
      <c r="A274" s="214" t="s">
        <v>1352</v>
      </c>
      <c r="B274" s="215" t="s">
        <v>1353</v>
      </c>
      <c r="C274" s="215">
        <v>8</v>
      </c>
    </row>
    <row r="275" spans="1:3" x14ac:dyDescent="0.2">
      <c r="A275" s="214" t="s">
        <v>1354</v>
      </c>
      <c r="B275" s="215" t="s">
        <v>1355</v>
      </c>
      <c r="C275" s="215">
        <v>6</v>
      </c>
    </row>
    <row r="276" spans="1:3" x14ac:dyDescent="0.2">
      <c r="A276" s="214" t="s">
        <v>1356</v>
      </c>
      <c r="B276" s="215" t="s">
        <v>1357</v>
      </c>
      <c r="C276" s="215">
        <v>6</v>
      </c>
    </row>
    <row r="277" spans="1:3" x14ac:dyDescent="0.2">
      <c r="A277" s="214" t="s">
        <v>1358</v>
      </c>
      <c r="B277" s="215" t="s">
        <v>1359</v>
      </c>
      <c r="C277" s="215">
        <v>6</v>
      </c>
    </row>
    <row r="278" spans="1:3" x14ac:dyDescent="0.2">
      <c r="A278" s="214" t="s">
        <v>1360</v>
      </c>
      <c r="B278" s="215" t="s">
        <v>1361</v>
      </c>
      <c r="C278" s="215">
        <v>4</v>
      </c>
    </row>
    <row r="279" spans="1:3" x14ac:dyDescent="0.2">
      <c r="A279" s="214" t="s">
        <v>1362</v>
      </c>
      <c r="B279" s="215" t="s">
        <v>870</v>
      </c>
      <c r="C279" s="215">
        <v>2</v>
      </c>
    </row>
    <row r="280" spans="1:3" x14ac:dyDescent="0.2">
      <c r="A280" s="214" t="s">
        <v>1363</v>
      </c>
      <c r="B280" s="215" t="s">
        <v>1364</v>
      </c>
      <c r="C280" s="215">
        <v>2</v>
      </c>
    </row>
    <row r="281" spans="1:3" x14ac:dyDescent="0.2">
      <c r="A281" s="214" t="s">
        <v>1365</v>
      </c>
      <c r="B281" s="215" t="s">
        <v>1366</v>
      </c>
      <c r="C281" s="215">
        <v>5</v>
      </c>
    </row>
    <row r="282" spans="1:3" x14ac:dyDescent="0.2">
      <c r="A282" s="214" t="s">
        <v>1367</v>
      </c>
      <c r="B282" s="215" t="s">
        <v>1368</v>
      </c>
      <c r="C282" s="215">
        <v>5</v>
      </c>
    </row>
    <row r="283" spans="1:3" x14ac:dyDescent="0.2">
      <c r="A283" s="214" t="s">
        <v>1369</v>
      </c>
      <c r="B283" s="215" t="s">
        <v>1370</v>
      </c>
      <c r="C283" s="215">
        <v>4</v>
      </c>
    </row>
    <row r="284" spans="1:3" x14ac:dyDescent="0.2">
      <c r="A284" s="214" t="s">
        <v>1371</v>
      </c>
      <c r="B284" s="215" t="s">
        <v>1372</v>
      </c>
      <c r="C284" s="215">
        <v>4</v>
      </c>
    </row>
    <row r="285" spans="1:3" x14ac:dyDescent="0.2">
      <c r="A285" s="214" t="s">
        <v>1373</v>
      </c>
      <c r="B285" s="215" t="s">
        <v>1374</v>
      </c>
      <c r="C285" s="215">
        <v>8</v>
      </c>
    </row>
    <row r="286" spans="1:3" ht="25.5" x14ac:dyDescent="0.2">
      <c r="A286" s="214" t="s">
        <v>1375</v>
      </c>
      <c r="B286" s="215" t="s">
        <v>1376</v>
      </c>
      <c r="C286" s="215">
        <v>7</v>
      </c>
    </row>
    <row r="287" spans="1:3" ht="25.5" x14ac:dyDescent="0.2">
      <c r="A287" s="214" t="s">
        <v>1377</v>
      </c>
      <c r="B287" s="215" t="s">
        <v>1378</v>
      </c>
      <c r="C287" s="215">
        <v>6</v>
      </c>
    </row>
    <row r="288" spans="1:3" ht="25.5" x14ac:dyDescent="0.2">
      <c r="A288" s="214" t="s">
        <v>1379</v>
      </c>
      <c r="B288" s="215" t="s">
        <v>1380</v>
      </c>
      <c r="C288" s="215">
        <v>8</v>
      </c>
    </row>
    <row r="289" spans="1:3" ht="25.5" x14ac:dyDescent="0.2">
      <c r="A289" s="214" t="s">
        <v>1381</v>
      </c>
      <c r="B289" s="215" t="s">
        <v>1382</v>
      </c>
      <c r="C289" s="215">
        <v>7</v>
      </c>
    </row>
    <row r="290" spans="1:3" x14ac:dyDescent="0.2">
      <c r="A290" s="214" t="s">
        <v>1383</v>
      </c>
      <c r="B290" s="215" t="s">
        <v>1384</v>
      </c>
      <c r="C290" s="215">
        <v>6</v>
      </c>
    </row>
    <row r="291" spans="1:3" x14ac:dyDescent="0.2">
      <c r="A291" s="214" t="s">
        <v>1385</v>
      </c>
      <c r="B291" s="215" t="s">
        <v>1386</v>
      </c>
      <c r="C291" s="215">
        <v>4</v>
      </c>
    </row>
    <row r="292" spans="1:3" x14ac:dyDescent="0.2">
      <c r="A292" s="214" t="s">
        <v>1387</v>
      </c>
      <c r="B292" s="215" t="s">
        <v>1388</v>
      </c>
      <c r="C292" s="215">
        <v>4</v>
      </c>
    </row>
    <row r="293" spans="1:3" x14ac:dyDescent="0.2">
      <c r="A293" s="214" t="s">
        <v>1389</v>
      </c>
      <c r="B293" s="215" t="s">
        <v>1390</v>
      </c>
      <c r="C293" s="215">
        <v>5</v>
      </c>
    </row>
    <row r="294" spans="1:3" x14ac:dyDescent="0.2">
      <c r="A294" s="214" t="s">
        <v>1391</v>
      </c>
      <c r="B294" s="215" t="s">
        <v>1392</v>
      </c>
      <c r="C294" s="215">
        <v>1</v>
      </c>
    </row>
    <row r="295" spans="1:3" x14ac:dyDescent="0.2">
      <c r="A295" s="214" t="s">
        <v>1393</v>
      </c>
      <c r="B295" s="215" t="s">
        <v>1394</v>
      </c>
      <c r="C295" s="215">
        <v>4</v>
      </c>
    </row>
    <row r="296" spans="1:3" x14ac:dyDescent="0.2">
      <c r="A296" s="214" t="s">
        <v>1395</v>
      </c>
      <c r="B296" s="215" t="s">
        <v>1396</v>
      </c>
      <c r="C296" s="215">
        <v>7</v>
      </c>
    </row>
    <row r="297" spans="1:3" x14ac:dyDescent="0.2">
      <c r="A297" s="214" t="s">
        <v>1397</v>
      </c>
      <c r="B297" s="215" t="s">
        <v>1398</v>
      </c>
      <c r="C297" s="215">
        <v>6</v>
      </c>
    </row>
    <row r="298" spans="1:3" x14ac:dyDescent="0.2">
      <c r="A298" s="214" t="s">
        <v>1399</v>
      </c>
      <c r="B298" s="215" t="s">
        <v>1400</v>
      </c>
      <c r="C298" s="215">
        <v>5</v>
      </c>
    </row>
    <row r="299" spans="1:3" x14ac:dyDescent="0.2">
      <c r="A299" s="214" t="s">
        <v>1401</v>
      </c>
      <c r="B299" s="215" t="s">
        <v>1402</v>
      </c>
      <c r="C299" s="215">
        <v>5</v>
      </c>
    </row>
    <row r="300" spans="1:3" x14ac:dyDescent="0.2">
      <c r="A300" s="214" t="s">
        <v>1403</v>
      </c>
      <c r="B300" s="215" t="s">
        <v>1404</v>
      </c>
      <c r="C300" s="215">
        <v>3</v>
      </c>
    </row>
    <row r="301" spans="1:3" x14ac:dyDescent="0.2">
      <c r="A301" s="214" t="s">
        <v>1405</v>
      </c>
      <c r="B301" s="215" t="s">
        <v>1406</v>
      </c>
      <c r="C301" s="215">
        <v>6</v>
      </c>
    </row>
    <row r="302" spans="1:3" x14ac:dyDescent="0.2">
      <c r="A302" s="214" t="s">
        <v>1407</v>
      </c>
      <c r="B302" s="215" t="s">
        <v>1408</v>
      </c>
      <c r="C302" s="215">
        <v>5</v>
      </c>
    </row>
    <row r="303" spans="1:3" x14ac:dyDescent="0.2">
      <c r="A303" s="214" t="s">
        <v>1409</v>
      </c>
      <c r="B303" s="215" t="s">
        <v>1410</v>
      </c>
      <c r="C303" s="215">
        <v>5</v>
      </c>
    </row>
    <row r="304" spans="1:3" x14ac:dyDescent="0.2">
      <c r="A304" s="214" t="s">
        <v>1411</v>
      </c>
      <c r="B304" s="215" t="s">
        <v>1412</v>
      </c>
      <c r="C304" s="215">
        <v>6</v>
      </c>
    </row>
    <row r="305" spans="1:3" x14ac:dyDescent="0.2">
      <c r="A305" s="214" t="s">
        <v>1413</v>
      </c>
      <c r="B305" s="215" t="s">
        <v>1414</v>
      </c>
      <c r="C305" s="215">
        <v>5</v>
      </c>
    </row>
    <row r="306" spans="1:3" x14ac:dyDescent="0.2">
      <c r="A306" s="214" t="s">
        <v>1415</v>
      </c>
      <c r="B306" s="215" t="s">
        <v>1416</v>
      </c>
      <c r="C306" s="215">
        <v>5</v>
      </c>
    </row>
    <row r="307" spans="1:3" x14ac:dyDescent="0.2">
      <c r="A307" s="214" t="s">
        <v>1417</v>
      </c>
      <c r="B307" s="215" t="s">
        <v>870</v>
      </c>
      <c r="C307" s="215">
        <v>2</v>
      </c>
    </row>
    <row r="308" spans="1:3" x14ac:dyDescent="0.2">
      <c r="A308" s="214" t="s">
        <v>23</v>
      </c>
      <c r="B308" s="215" t="s">
        <v>1418</v>
      </c>
      <c r="C308" s="215">
        <v>1</v>
      </c>
    </row>
    <row r="309" spans="1:3" x14ac:dyDescent="0.2">
      <c r="A309" s="214" t="s">
        <v>1419</v>
      </c>
      <c r="B309" s="215" t="s">
        <v>1420</v>
      </c>
      <c r="C309" s="215">
        <v>4</v>
      </c>
    </row>
    <row r="310" spans="1:3" x14ac:dyDescent="0.2">
      <c r="A310" s="214" t="s">
        <v>1421</v>
      </c>
      <c r="B310" s="215" t="s">
        <v>1422</v>
      </c>
      <c r="C310" s="215">
        <v>5</v>
      </c>
    </row>
    <row r="311" spans="1:3" x14ac:dyDescent="0.2">
      <c r="A311" s="214" t="s">
        <v>1423</v>
      </c>
      <c r="B311" s="215" t="s">
        <v>1424</v>
      </c>
      <c r="C311" s="215">
        <v>3</v>
      </c>
    </row>
    <row r="312" spans="1:3" x14ac:dyDescent="0.2">
      <c r="A312" s="214" t="s">
        <v>1425</v>
      </c>
      <c r="B312" s="215" t="s">
        <v>1426</v>
      </c>
      <c r="C312" s="215">
        <v>6</v>
      </c>
    </row>
    <row r="313" spans="1:3" x14ac:dyDescent="0.2">
      <c r="A313" s="214" t="s">
        <v>1427</v>
      </c>
      <c r="B313" s="215" t="s">
        <v>1428</v>
      </c>
      <c r="C313" s="215">
        <v>4</v>
      </c>
    </row>
    <row r="314" spans="1:3" x14ac:dyDescent="0.2">
      <c r="A314" s="214" t="s">
        <v>1429</v>
      </c>
      <c r="B314" s="215" t="s">
        <v>1430</v>
      </c>
      <c r="C314" s="215">
        <v>5</v>
      </c>
    </row>
    <row r="315" spans="1:3" x14ac:dyDescent="0.2">
      <c r="A315" s="214" t="s">
        <v>1431</v>
      </c>
      <c r="B315" s="215" t="s">
        <v>1432</v>
      </c>
      <c r="C315" s="215">
        <v>4</v>
      </c>
    </row>
    <row r="316" spans="1:3" x14ac:dyDescent="0.2">
      <c r="A316" s="214" t="s">
        <v>350</v>
      </c>
      <c r="B316" s="215" t="s">
        <v>1433</v>
      </c>
      <c r="C316" s="215">
        <v>6</v>
      </c>
    </row>
    <row r="317" spans="1:3" x14ac:dyDescent="0.2">
      <c r="A317" s="214" t="s">
        <v>1434</v>
      </c>
      <c r="B317" s="215" t="s">
        <v>1435</v>
      </c>
      <c r="C317" s="215">
        <v>6</v>
      </c>
    </row>
    <row r="318" spans="1:3" x14ac:dyDescent="0.2">
      <c r="A318" s="214" t="s">
        <v>1436</v>
      </c>
      <c r="B318" s="215" t="s">
        <v>1437</v>
      </c>
      <c r="C318" s="215">
        <v>4</v>
      </c>
    </row>
    <row r="319" spans="1:3" x14ac:dyDescent="0.2">
      <c r="A319" s="214" t="s">
        <v>1438</v>
      </c>
      <c r="B319" s="215" t="s">
        <v>1439</v>
      </c>
      <c r="C319" s="215">
        <v>6</v>
      </c>
    </row>
    <row r="320" spans="1:3" x14ac:dyDescent="0.2">
      <c r="A320" s="214" t="s">
        <v>1440</v>
      </c>
      <c r="B320" s="215" t="s">
        <v>1441</v>
      </c>
      <c r="C320" s="215">
        <v>3</v>
      </c>
    </row>
    <row r="321" spans="1:3" x14ac:dyDescent="0.2">
      <c r="A321" s="214" t="s">
        <v>1442</v>
      </c>
      <c r="B321" s="215" t="s">
        <v>1443</v>
      </c>
      <c r="C321" s="215">
        <v>5</v>
      </c>
    </row>
    <row r="322" spans="1:3" x14ac:dyDescent="0.2">
      <c r="A322" s="214" t="s">
        <v>1444</v>
      </c>
      <c r="B322" s="215" t="s">
        <v>1445</v>
      </c>
      <c r="C322" s="215">
        <v>4</v>
      </c>
    </row>
    <row r="323" spans="1:3" x14ac:dyDescent="0.2">
      <c r="A323" s="214" t="s">
        <v>1446</v>
      </c>
      <c r="B323" s="215" t="s">
        <v>1447</v>
      </c>
      <c r="C323" s="215">
        <v>3</v>
      </c>
    </row>
    <row r="324" spans="1:3" x14ac:dyDescent="0.2">
      <c r="A324" s="214" t="s">
        <v>411</v>
      </c>
      <c r="B324" s="215" t="s">
        <v>1448</v>
      </c>
      <c r="C324" s="215">
        <v>4</v>
      </c>
    </row>
    <row r="325" spans="1:3" x14ac:dyDescent="0.2">
      <c r="A325" s="214" t="s">
        <v>1449</v>
      </c>
      <c r="B325" s="215" t="s">
        <v>1450</v>
      </c>
      <c r="C325" s="215">
        <v>5</v>
      </c>
    </row>
    <row r="326" spans="1:3" x14ac:dyDescent="0.2">
      <c r="A326" s="214" t="s">
        <v>1451</v>
      </c>
      <c r="B326" s="215" t="s">
        <v>1452</v>
      </c>
      <c r="C326" s="215">
        <v>4</v>
      </c>
    </row>
    <row r="327" spans="1:3" x14ac:dyDescent="0.2">
      <c r="A327" s="214" t="s">
        <v>1453</v>
      </c>
      <c r="B327" s="215" t="s">
        <v>1454</v>
      </c>
      <c r="C327" s="215">
        <v>5</v>
      </c>
    </row>
    <row r="328" spans="1:3" x14ac:dyDescent="0.2">
      <c r="A328" s="214" t="s">
        <v>1455</v>
      </c>
      <c r="B328" s="215" t="s">
        <v>1456</v>
      </c>
      <c r="C328" s="215">
        <v>4</v>
      </c>
    </row>
    <row r="329" spans="1:3" x14ac:dyDescent="0.2">
      <c r="A329" s="214" t="s">
        <v>1457</v>
      </c>
      <c r="B329" s="215" t="s">
        <v>1458</v>
      </c>
      <c r="C329" s="215">
        <v>4</v>
      </c>
    </row>
    <row r="330" spans="1:3" x14ac:dyDescent="0.2">
      <c r="A330" s="214" t="s">
        <v>1459</v>
      </c>
      <c r="B330" s="215" t="s">
        <v>1460</v>
      </c>
      <c r="C330" s="215">
        <v>5</v>
      </c>
    </row>
    <row r="331" spans="1:3" x14ac:dyDescent="0.2">
      <c r="A331" s="214" t="s">
        <v>1461</v>
      </c>
      <c r="B331" s="215" t="s">
        <v>1462</v>
      </c>
      <c r="C331" s="215">
        <v>6</v>
      </c>
    </row>
    <row r="332" spans="1:3" x14ac:dyDescent="0.2">
      <c r="A332" s="214" t="s">
        <v>1463</v>
      </c>
      <c r="B332" s="215" t="s">
        <v>1464</v>
      </c>
      <c r="C332" s="215">
        <v>5</v>
      </c>
    </row>
    <row r="333" spans="1:3" x14ac:dyDescent="0.2">
      <c r="A333" s="214" t="s">
        <v>1465</v>
      </c>
      <c r="B333" s="215" t="s">
        <v>1466</v>
      </c>
      <c r="C333" s="215">
        <v>5</v>
      </c>
    </row>
    <row r="334" spans="1:3" x14ac:dyDescent="0.2">
      <c r="A334" s="214" t="s">
        <v>1467</v>
      </c>
      <c r="B334" s="215" t="s">
        <v>1468</v>
      </c>
      <c r="C334" s="215">
        <v>6</v>
      </c>
    </row>
    <row r="335" spans="1:3" x14ac:dyDescent="0.2">
      <c r="A335" s="214" t="s">
        <v>1469</v>
      </c>
      <c r="B335" s="215" t="s">
        <v>1470</v>
      </c>
      <c r="C335" s="215">
        <v>5</v>
      </c>
    </row>
    <row r="336" spans="1:3" x14ac:dyDescent="0.2">
      <c r="A336" s="214" t="s">
        <v>1471</v>
      </c>
      <c r="B336" s="215" t="s">
        <v>1472</v>
      </c>
      <c r="C336" s="215">
        <v>5</v>
      </c>
    </row>
    <row r="337" spans="1:3" x14ac:dyDescent="0.2">
      <c r="A337" s="214" t="s">
        <v>1473</v>
      </c>
      <c r="B337" s="215" t="s">
        <v>1474</v>
      </c>
      <c r="C337" s="215">
        <v>6</v>
      </c>
    </row>
    <row r="338" spans="1:3" x14ac:dyDescent="0.2">
      <c r="A338" s="214" t="s">
        <v>1475</v>
      </c>
      <c r="B338" s="215" t="s">
        <v>1476</v>
      </c>
      <c r="C338" s="215">
        <v>6</v>
      </c>
    </row>
    <row r="339" spans="1:3" x14ac:dyDescent="0.2">
      <c r="A339" s="214" t="s">
        <v>204</v>
      </c>
      <c r="B339" s="215" t="s">
        <v>1477</v>
      </c>
      <c r="C339" s="215">
        <v>6</v>
      </c>
    </row>
    <row r="340" spans="1:3" x14ac:dyDescent="0.2">
      <c r="A340" s="214" t="s">
        <v>1478</v>
      </c>
      <c r="B340" s="215" t="s">
        <v>1479</v>
      </c>
      <c r="C340" s="215">
        <v>6</v>
      </c>
    </row>
    <row r="341" spans="1:3" x14ac:dyDescent="0.2">
      <c r="A341" s="214" t="s">
        <v>1480</v>
      </c>
      <c r="B341" s="215" t="s">
        <v>1481</v>
      </c>
      <c r="C341" s="215">
        <v>6</v>
      </c>
    </row>
    <row r="342" spans="1:3" x14ac:dyDescent="0.2">
      <c r="A342" s="214" t="s">
        <v>1482</v>
      </c>
      <c r="B342" s="215" t="s">
        <v>1483</v>
      </c>
      <c r="C342" s="215">
        <v>5</v>
      </c>
    </row>
    <row r="343" spans="1:3" x14ac:dyDescent="0.2">
      <c r="A343" s="214" t="s">
        <v>1484</v>
      </c>
      <c r="B343" s="215" t="s">
        <v>1485</v>
      </c>
      <c r="C343" s="215">
        <v>6</v>
      </c>
    </row>
    <row r="344" spans="1:3" x14ac:dyDescent="0.2">
      <c r="A344" s="214" t="s">
        <v>1486</v>
      </c>
      <c r="B344" s="215" t="s">
        <v>1487</v>
      </c>
      <c r="C344" s="215">
        <v>5</v>
      </c>
    </row>
    <row r="345" spans="1:3" x14ac:dyDescent="0.2">
      <c r="A345" s="214" t="s">
        <v>1488</v>
      </c>
      <c r="B345" s="215" t="s">
        <v>1489</v>
      </c>
      <c r="C345" s="215">
        <v>6</v>
      </c>
    </row>
    <row r="346" spans="1:3" x14ac:dyDescent="0.2">
      <c r="A346" s="214" t="s">
        <v>1490</v>
      </c>
      <c r="B346" s="215" t="s">
        <v>1491</v>
      </c>
      <c r="C346" s="215">
        <v>6</v>
      </c>
    </row>
    <row r="347" spans="1:3" x14ac:dyDescent="0.2">
      <c r="A347" s="214" t="s">
        <v>1492</v>
      </c>
      <c r="B347" s="215" t="s">
        <v>1493</v>
      </c>
      <c r="C347" s="215">
        <v>4</v>
      </c>
    </row>
    <row r="348" spans="1:3" x14ac:dyDescent="0.2">
      <c r="A348" s="214" t="s">
        <v>1494</v>
      </c>
      <c r="B348" s="215" t="s">
        <v>1495</v>
      </c>
      <c r="C348" s="215">
        <v>5</v>
      </c>
    </row>
    <row r="349" spans="1:3" x14ac:dyDescent="0.2">
      <c r="A349" s="214" t="s">
        <v>1496</v>
      </c>
      <c r="B349" s="215" t="s">
        <v>1497</v>
      </c>
      <c r="C349" s="215">
        <v>4</v>
      </c>
    </row>
    <row r="350" spans="1:3" x14ac:dyDescent="0.2">
      <c r="A350" s="214" t="s">
        <v>1498</v>
      </c>
      <c r="B350" s="215" t="s">
        <v>1499</v>
      </c>
      <c r="C350" s="215">
        <v>3</v>
      </c>
    </row>
    <row r="351" spans="1:3" x14ac:dyDescent="0.2">
      <c r="A351" s="214" t="s">
        <v>1500</v>
      </c>
      <c r="B351" s="215" t="s">
        <v>1501</v>
      </c>
      <c r="C351" s="215">
        <v>2</v>
      </c>
    </row>
    <row r="352" spans="1:3" x14ac:dyDescent="0.2">
      <c r="A352" s="214" t="s">
        <v>1502</v>
      </c>
      <c r="B352" s="215" t="s">
        <v>1503</v>
      </c>
      <c r="C352" s="215">
        <v>3</v>
      </c>
    </row>
    <row r="353" spans="1:3" x14ac:dyDescent="0.2">
      <c r="A353" s="214" t="s">
        <v>1504</v>
      </c>
      <c r="B353" s="215" t="s">
        <v>870</v>
      </c>
      <c r="C353" s="215">
        <v>2</v>
      </c>
    </row>
    <row r="354" spans="1:3" x14ac:dyDescent="0.2">
      <c r="A354" s="214" t="s">
        <v>1505</v>
      </c>
      <c r="B354" s="215" t="s">
        <v>1506</v>
      </c>
      <c r="C354" s="215">
        <v>7</v>
      </c>
    </row>
    <row r="355" spans="1:3" x14ac:dyDescent="0.2">
      <c r="A355" s="214" t="s">
        <v>1507</v>
      </c>
      <c r="B355" s="215" t="s">
        <v>1508</v>
      </c>
      <c r="C355" s="215">
        <v>6</v>
      </c>
    </row>
    <row r="356" spans="1:3" x14ac:dyDescent="0.2">
      <c r="A356" s="214" t="s">
        <v>1509</v>
      </c>
      <c r="B356" s="215" t="s">
        <v>1510</v>
      </c>
      <c r="C356" s="215">
        <v>7</v>
      </c>
    </row>
    <row r="357" spans="1:3" x14ac:dyDescent="0.2">
      <c r="A357" s="214" t="s">
        <v>1511</v>
      </c>
      <c r="B357" s="215" t="s">
        <v>1512</v>
      </c>
      <c r="C357" s="215">
        <v>5</v>
      </c>
    </row>
    <row r="358" spans="1:3" x14ac:dyDescent="0.2">
      <c r="A358" s="214" t="s">
        <v>1513</v>
      </c>
      <c r="B358" s="215" t="s">
        <v>1514</v>
      </c>
      <c r="C358" s="215">
        <v>5</v>
      </c>
    </row>
    <row r="359" spans="1:3" x14ac:dyDescent="0.2">
      <c r="A359" s="214" t="s">
        <v>1515</v>
      </c>
      <c r="B359" s="215" t="s">
        <v>1516</v>
      </c>
      <c r="C359" s="215">
        <v>6</v>
      </c>
    </row>
    <row r="360" spans="1:3" x14ac:dyDescent="0.2">
      <c r="A360" s="214" t="s">
        <v>1517</v>
      </c>
      <c r="B360" s="215" t="s">
        <v>1518</v>
      </c>
      <c r="C360" s="215">
        <v>5</v>
      </c>
    </row>
    <row r="361" spans="1:3" x14ac:dyDescent="0.2">
      <c r="A361" s="214" t="s">
        <v>1519</v>
      </c>
      <c r="B361" s="215" t="s">
        <v>1520</v>
      </c>
      <c r="C361" s="215">
        <v>4</v>
      </c>
    </row>
    <row r="362" spans="1:3" x14ac:dyDescent="0.2">
      <c r="A362" s="214" t="s">
        <v>1521</v>
      </c>
      <c r="B362" s="215" t="s">
        <v>1522</v>
      </c>
      <c r="C362" s="215">
        <v>2</v>
      </c>
    </row>
    <row r="363" spans="1:3" x14ac:dyDescent="0.2">
      <c r="A363" s="214" t="s">
        <v>377</v>
      </c>
      <c r="B363" s="215" t="s">
        <v>1523</v>
      </c>
      <c r="C363" s="215">
        <v>4</v>
      </c>
    </row>
    <row r="364" spans="1:3" x14ac:dyDescent="0.2">
      <c r="A364" s="214" t="s">
        <v>1524</v>
      </c>
      <c r="B364" s="215" t="s">
        <v>1525</v>
      </c>
      <c r="C364" s="215">
        <v>4</v>
      </c>
    </row>
    <row r="365" spans="1:3" x14ac:dyDescent="0.2">
      <c r="A365" s="214" t="s">
        <v>1526</v>
      </c>
      <c r="B365" s="215" t="s">
        <v>1527</v>
      </c>
      <c r="C365" s="215">
        <v>5</v>
      </c>
    </row>
    <row r="366" spans="1:3" x14ac:dyDescent="0.2">
      <c r="A366" s="214" t="s">
        <v>1528</v>
      </c>
      <c r="B366" s="215" t="s">
        <v>1529</v>
      </c>
      <c r="C366" s="215">
        <v>2</v>
      </c>
    </row>
    <row r="367" spans="1:3" x14ac:dyDescent="0.2">
      <c r="A367" s="214" t="s">
        <v>1530</v>
      </c>
      <c r="B367" s="215" t="s">
        <v>1531</v>
      </c>
      <c r="C367" s="215">
        <v>4</v>
      </c>
    </row>
    <row r="368" spans="1:3" x14ac:dyDescent="0.2">
      <c r="A368" s="214" t="s">
        <v>1532</v>
      </c>
      <c r="B368" s="215" t="s">
        <v>1533</v>
      </c>
      <c r="C368" s="215">
        <v>4</v>
      </c>
    </row>
    <row r="369" spans="1:3" x14ac:dyDescent="0.2">
      <c r="A369" s="214" t="s">
        <v>1534</v>
      </c>
      <c r="B369" s="215" t="s">
        <v>1535</v>
      </c>
      <c r="C369" s="215">
        <v>5</v>
      </c>
    </row>
    <row r="370" spans="1:3" x14ac:dyDescent="0.2">
      <c r="A370" s="214" t="s">
        <v>1536</v>
      </c>
      <c r="B370" s="215" t="s">
        <v>1537</v>
      </c>
      <c r="C370" s="215">
        <v>8</v>
      </c>
    </row>
    <row r="371" spans="1:3" x14ac:dyDescent="0.2">
      <c r="A371" s="214" t="s">
        <v>1538</v>
      </c>
      <c r="B371" s="215" t="s">
        <v>1539</v>
      </c>
      <c r="C371" s="215">
        <v>3</v>
      </c>
    </row>
    <row r="372" spans="1:3" x14ac:dyDescent="0.2">
      <c r="A372" s="214" t="s">
        <v>1540</v>
      </c>
      <c r="B372" s="215" t="s">
        <v>1541</v>
      </c>
      <c r="C372" s="215">
        <v>4</v>
      </c>
    </row>
    <row r="373" spans="1:3" x14ac:dyDescent="0.2">
      <c r="A373" s="214" t="s">
        <v>140</v>
      </c>
      <c r="B373" s="215" t="s">
        <v>1542</v>
      </c>
      <c r="C373" s="215">
        <v>4</v>
      </c>
    </row>
    <row r="374" spans="1:3" ht="25.5" x14ac:dyDescent="0.2">
      <c r="A374" s="214" t="s">
        <v>1543</v>
      </c>
      <c r="B374" s="215" t="s">
        <v>1544</v>
      </c>
      <c r="C374" s="215">
        <v>4</v>
      </c>
    </row>
    <row r="375" spans="1:3" x14ac:dyDescent="0.2">
      <c r="A375" s="214" t="s">
        <v>1545</v>
      </c>
      <c r="B375" s="215" t="s">
        <v>1546</v>
      </c>
      <c r="C375" s="215">
        <v>5</v>
      </c>
    </row>
    <row r="376" spans="1:3" x14ac:dyDescent="0.2">
      <c r="A376" s="214" t="s">
        <v>1547</v>
      </c>
      <c r="B376" s="215" t="s">
        <v>1548</v>
      </c>
      <c r="C376" s="215">
        <v>5</v>
      </c>
    </row>
    <row r="377" spans="1:3" x14ac:dyDescent="0.2">
      <c r="A377" s="214" t="s">
        <v>1549</v>
      </c>
      <c r="B377" s="215" t="s">
        <v>1550</v>
      </c>
      <c r="C377" s="215">
        <v>5</v>
      </c>
    </row>
    <row r="378" spans="1:3" x14ac:dyDescent="0.2">
      <c r="A378" s="214" t="s">
        <v>149</v>
      </c>
      <c r="B378" s="215" t="s">
        <v>1551</v>
      </c>
      <c r="C378" s="215">
        <v>4</v>
      </c>
    </row>
    <row r="379" spans="1:3" x14ac:dyDescent="0.2">
      <c r="A379" s="214" t="s">
        <v>1552</v>
      </c>
      <c r="B379" s="215" t="s">
        <v>1553</v>
      </c>
      <c r="C379" s="215">
        <v>6</v>
      </c>
    </row>
    <row r="380" spans="1:3" x14ac:dyDescent="0.2">
      <c r="A380" s="214" t="s">
        <v>1554</v>
      </c>
      <c r="B380" s="215" t="s">
        <v>1555</v>
      </c>
      <c r="C380" s="215">
        <v>4</v>
      </c>
    </row>
    <row r="381" spans="1:3" x14ac:dyDescent="0.2">
      <c r="A381" s="214" t="s">
        <v>1556</v>
      </c>
      <c r="B381" s="215" t="s">
        <v>870</v>
      </c>
      <c r="C381" s="215">
        <v>2</v>
      </c>
    </row>
    <row r="382" spans="1:3" x14ac:dyDescent="0.2">
      <c r="A382" s="214" t="s">
        <v>1557</v>
      </c>
      <c r="B382" s="215" t="s">
        <v>1558</v>
      </c>
      <c r="C382" s="215">
        <v>4</v>
      </c>
    </row>
    <row r="383" spans="1:3" x14ac:dyDescent="0.2">
      <c r="A383" s="214" t="s">
        <v>1559</v>
      </c>
      <c r="B383" s="215" t="s">
        <v>1560</v>
      </c>
      <c r="C383" s="215">
        <v>1</v>
      </c>
    </row>
    <row r="384" spans="1:3" x14ac:dyDescent="0.2">
      <c r="A384" s="214" t="s">
        <v>1561</v>
      </c>
      <c r="B384" s="215" t="s">
        <v>1562</v>
      </c>
      <c r="C384" s="215">
        <v>4</v>
      </c>
    </row>
    <row r="385" spans="1:3" x14ac:dyDescent="0.2">
      <c r="A385" s="214" t="s">
        <v>1563</v>
      </c>
      <c r="B385" s="215" t="s">
        <v>1564</v>
      </c>
      <c r="C385" s="215">
        <v>3</v>
      </c>
    </row>
    <row r="386" spans="1:3" x14ac:dyDescent="0.2">
      <c r="A386" s="214" t="s">
        <v>1565</v>
      </c>
      <c r="B386" s="215" t="s">
        <v>1566</v>
      </c>
      <c r="C386" s="215">
        <v>5</v>
      </c>
    </row>
    <row r="387" spans="1:3" x14ac:dyDescent="0.2">
      <c r="A387" s="214" t="s">
        <v>1567</v>
      </c>
      <c r="B387" s="215" t="s">
        <v>1568</v>
      </c>
      <c r="C387" s="215">
        <v>4</v>
      </c>
    </row>
    <row r="388" spans="1:3" x14ac:dyDescent="0.2">
      <c r="A388" s="214" t="s">
        <v>1569</v>
      </c>
      <c r="B388" s="215" t="s">
        <v>1570</v>
      </c>
      <c r="C388" s="215">
        <v>4</v>
      </c>
    </row>
    <row r="389" spans="1:3" x14ac:dyDescent="0.2">
      <c r="A389" s="214" t="s">
        <v>1571</v>
      </c>
      <c r="B389" s="215" t="s">
        <v>1572</v>
      </c>
      <c r="C389" s="215">
        <v>5</v>
      </c>
    </row>
    <row r="390" spans="1:3" x14ac:dyDescent="0.2">
      <c r="A390" s="214" t="s">
        <v>1573</v>
      </c>
      <c r="B390" s="215" t="s">
        <v>1574</v>
      </c>
      <c r="C390" s="215">
        <v>1</v>
      </c>
    </row>
    <row r="391" spans="1:3" x14ac:dyDescent="0.2">
      <c r="A391" s="214" t="s">
        <v>1575</v>
      </c>
      <c r="B391" s="215" t="s">
        <v>1576</v>
      </c>
      <c r="C391" s="215">
        <v>1</v>
      </c>
    </row>
    <row r="392" spans="1:3" x14ac:dyDescent="0.2">
      <c r="A392" s="214" t="s">
        <v>1577</v>
      </c>
      <c r="B392" s="215" t="s">
        <v>870</v>
      </c>
      <c r="C392" s="215">
        <v>2</v>
      </c>
    </row>
    <row r="393" spans="1:3" x14ac:dyDescent="0.2">
      <c r="A393" s="214" t="s">
        <v>1578</v>
      </c>
      <c r="B393" s="215" t="s">
        <v>1579</v>
      </c>
      <c r="C393" s="215">
        <v>1</v>
      </c>
    </row>
    <row r="394" spans="1:3" x14ac:dyDescent="0.2">
      <c r="A394" s="214" t="s">
        <v>1580</v>
      </c>
      <c r="B394" s="215" t="s">
        <v>1581</v>
      </c>
      <c r="C394" s="215">
        <v>1</v>
      </c>
    </row>
    <row r="395" spans="1:3" x14ac:dyDescent="0.2">
      <c r="A395" s="214" t="s">
        <v>1582</v>
      </c>
      <c r="B395" s="215" t="s">
        <v>1583</v>
      </c>
      <c r="C395" s="215">
        <v>1</v>
      </c>
    </row>
    <row r="396" spans="1:3" x14ac:dyDescent="0.2">
      <c r="A396" s="214" t="s">
        <v>1584</v>
      </c>
      <c r="B396" s="215" t="s">
        <v>1585</v>
      </c>
      <c r="C396" s="215">
        <v>1</v>
      </c>
    </row>
    <row r="397" spans="1:3" x14ac:dyDescent="0.2">
      <c r="A397" s="214" t="s">
        <v>1586</v>
      </c>
      <c r="B397" s="215" t="s">
        <v>1587</v>
      </c>
      <c r="C397" s="215">
        <v>1</v>
      </c>
    </row>
    <row r="398" spans="1:3" x14ac:dyDescent="0.2">
      <c r="A398" s="214" t="s">
        <v>1588</v>
      </c>
      <c r="B398" s="215" t="s">
        <v>1589</v>
      </c>
      <c r="C398" s="215">
        <v>1</v>
      </c>
    </row>
    <row r="399" spans="1:3" x14ac:dyDescent="0.2">
      <c r="A399" s="214" t="s">
        <v>1590</v>
      </c>
      <c r="B399" s="215" t="s">
        <v>1591</v>
      </c>
      <c r="C399" s="215">
        <v>1</v>
      </c>
    </row>
    <row r="400" spans="1:3" x14ac:dyDescent="0.2">
      <c r="A400" s="214" t="s">
        <v>1592</v>
      </c>
      <c r="B400" s="215" t="s">
        <v>1593</v>
      </c>
      <c r="C400" s="215">
        <v>1</v>
      </c>
    </row>
    <row r="401" spans="1:3" x14ac:dyDescent="0.2">
      <c r="A401" s="214" t="s">
        <v>1594</v>
      </c>
      <c r="B401" s="215" t="s">
        <v>1595</v>
      </c>
      <c r="C401" s="215">
        <v>1</v>
      </c>
    </row>
    <row r="402" spans="1:3" x14ac:dyDescent="0.2">
      <c r="A402" s="214" t="s">
        <v>1596</v>
      </c>
      <c r="B402" s="215" t="s">
        <v>1597</v>
      </c>
      <c r="C402" s="215">
        <v>1</v>
      </c>
    </row>
    <row r="403" spans="1:3" x14ac:dyDescent="0.2">
      <c r="A403" s="214" t="s">
        <v>1598</v>
      </c>
      <c r="B403" s="215" t="s">
        <v>1599</v>
      </c>
      <c r="C403" s="215">
        <v>1</v>
      </c>
    </row>
    <row r="404" spans="1:3" x14ac:dyDescent="0.2">
      <c r="A404" s="214" t="s">
        <v>1600</v>
      </c>
      <c r="B404" s="215" t="s">
        <v>1601</v>
      </c>
      <c r="C404" s="215">
        <v>1</v>
      </c>
    </row>
    <row r="405" spans="1:3" x14ac:dyDescent="0.2">
      <c r="A405" s="214" t="s">
        <v>1602</v>
      </c>
      <c r="B405" s="215" t="s">
        <v>1603</v>
      </c>
      <c r="C405" s="215">
        <v>1</v>
      </c>
    </row>
    <row r="406" spans="1:3" x14ac:dyDescent="0.2">
      <c r="A406" s="214" t="s">
        <v>1604</v>
      </c>
      <c r="B406" s="215" t="s">
        <v>1605</v>
      </c>
      <c r="C406" s="215">
        <v>1</v>
      </c>
    </row>
    <row r="407" spans="1:3" x14ac:dyDescent="0.2">
      <c r="A407" s="214" t="s">
        <v>1606</v>
      </c>
      <c r="B407" s="215" t="s">
        <v>1607</v>
      </c>
      <c r="C407" s="215">
        <v>1</v>
      </c>
    </row>
    <row r="408" spans="1:3" x14ac:dyDescent="0.2">
      <c r="A408" s="214" t="s">
        <v>1608</v>
      </c>
      <c r="B408" s="215" t="s">
        <v>1609</v>
      </c>
      <c r="C408" s="215">
        <v>1</v>
      </c>
    </row>
    <row r="409" spans="1:3" x14ac:dyDescent="0.2">
      <c r="A409" s="214" t="s">
        <v>1610</v>
      </c>
      <c r="B409" s="215" t="s">
        <v>1611</v>
      </c>
      <c r="C409" s="215">
        <v>1</v>
      </c>
    </row>
    <row r="410" spans="1:3" x14ac:dyDescent="0.2">
      <c r="A410" s="214" t="s">
        <v>1612</v>
      </c>
      <c r="B410" s="215" t="s">
        <v>1613</v>
      </c>
      <c r="C410" s="215">
        <v>1</v>
      </c>
    </row>
    <row r="411" spans="1:3" x14ac:dyDescent="0.2">
      <c r="A411" s="214" t="s">
        <v>1614</v>
      </c>
      <c r="B411" s="215" t="s">
        <v>1615</v>
      </c>
      <c r="C411" s="215">
        <v>1</v>
      </c>
    </row>
    <row r="412" spans="1:3" x14ac:dyDescent="0.2">
      <c r="A412" s="214" t="s">
        <v>1616</v>
      </c>
      <c r="B412" s="215" t="s">
        <v>1617</v>
      </c>
      <c r="C412" s="215">
        <v>1</v>
      </c>
    </row>
    <row r="413" spans="1:3" x14ac:dyDescent="0.2">
      <c r="A413" s="214" t="s">
        <v>1618</v>
      </c>
      <c r="B413" s="215" t="s">
        <v>1619</v>
      </c>
      <c r="C413" s="215">
        <v>1</v>
      </c>
    </row>
    <row r="414" spans="1:3" x14ac:dyDescent="0.2">
      <c r="A414" s="214" t="s">
        <v>1620</v>
      </c>
      <c r="B414" s="215" t="s">
        <v>1621</v>
      </c>
      <c r="C414" s="215">
        <v>1</v>
      </c>
    </row>
    <row r="415" spans="1:3" x14ac:dyDescent="0.2">
      <c r="A415" s="214" t="s">
        <v>1622</v>
      </c>
      <c r="B415" s="215" t="s">
        <v>1623</v>
      </c>
      <c r="C415" s="215">
        <v>1</v>
      </c>
    </row>
    <row r="416" spans="1:3" x14ac:dyDescent="0.2">
      <c r="A416" s="214" t="s">
        <v>1624</v>
      </c>
      <c r="B416" s="215" t="s">
        <v>1625</v>
      </c>
      <c r="C416" s="215">
        <v>1</v>
      </c>
    </row>
    <row r="417" spans="1:3" x14ac:dyDescent="0.2">
      <c r="A417" s="214" t="s">
        <v>1626</v>
      </c>
      <c r="B417" s="215" t="s">
        <v>1627</v>
      </c>
      <c r="C417" s="215">
        <v>1</v>
      </c>
    </row>
    <row r="418" spans="1:3" x14ac:dyDescent="0.2">
      <c r="A418" s="214" t="s">
        <v>1628</v>
      </c>
      <c r="B418" s="215" t="s">
        <v>1629</v>
      </c>
      <c r="C418" s="215">
        <v>1</v>
      </c>
    </row>
    <row r="419" spans="1:3" x14ac:dyDescent="0.2">
      <c r="A419" s="214" t="s">
        <v>1630</v>
      </c>
      <c r="B419" s="215" t="s">
        <v>1631</v>
      </c>
      <c r="C419" s="215">
        <v>1</v>
      </c>
    </row>
    <row r="420" spans="1:3" x14ac:dyDescent="0.2">
      <c r="A420" s="214" t="s">
        <v>1632</v>
      </c>
      <c r="B420" s="215" t="s">
        <v>1633</v>
      </c>
      <c r="C420" s="215">
        <v>1</v>
      </c>
    </row>
    <row r="421" spans="1:3" x14ac:dyDescent="0.2">
      <c r="A421" s="214" t="s">
        <v>1634</v>
      </c>
      <c r="B421" s="215" t="s">
        <v>1635</v>
      </c>
      <c r="C421" s="215">
        <v>1</v>
      </c>
    </row>
    <row r="422" spans="1:3" x14ac:dyDescent="0.2">
      <c r="A422" s="214" t="s">
        <v>1636</v>
      </c>
      <c r="B422" s="215" t="s">
        <v>1637</v>
      </c>
      <c r="C422" s="215">
        <v>1</v>
      </c>
    </row>
    <row r="423" spans="1:3" x14ac:dyDescent="0.2">
      <c r="A423" s="214" t="s">
        <v>1638</v>
      </c>
      <c r="B423" s="215" t="s">
        <v>1639</v>
      </c>
      <c r="C423" s="215">
        <v>1</v>
      </c>
    </row>
    <row r="424" spans="1:3" x14ac:dyDescent="0.2">
      <c r="A424" s="214" t="s">
        <v>1640</v>
      </c>
      <c r="B424" s="215" t="s">
        <v>1641</v>
      </c>
      <c r="C424" s="215">
        <v>1</v>
      </c>
    </row>
    <row r="425" spans="1:3" x14ac:dyDescent="0.2">
      <c r="A425" s="214" t="s">
        <v>1642</v>
      </c>
      <c r="B425" s="215" t="s">
        <v>1643</v>
      </c>
      <c r="C425" s="215">
        <v>1</v>
      </c>
    </row>
    <row r="426" spans="1:3" x14ac:dyDescent="0.2">
      <c r="A426" s="214" t="s">
        <v>1644</v>
      </c>
      <c r="B426" s="215" t="s">
        <v>1645</v>
      </c>
      <c r="C426" s="215">
        <v>1</v>
      </c>
    </row>
    <row r="427" spans="1:3" x14ac:dyDescent="0.2">
      <c r="A427" s="214" t="s">
        <v>1646</v>
      </c>
      <c r="B427" s="215" t="s">
        <v>1647</v>
      </c>
      <c r="C427" s="215">
        <v>1</v>
      </c>
    </row>
    <row r="428" spans="1:3" x14ac:dyDescent="0.2">
      <c r="A428" s="214" t="s">
        <v>1648</v>
      </c>
      <c r="B428" s="215" t="s">
        <v>1649</v>
      </c>
      <c r="C428" s="215">
        <v>1</v>
      </c>
    </row>
    <row r="429" spans="1:3" x14ac:dyDescent="0.2">
      <c r="A429" s="214" t="s">
        <v>1650</v>
      </c>
      <c r="B429" s="215" t="s">
        <v>1637</v>
      </c>
      <c r="C429" s="215">
        <v>1</v>
      </c>
    </row>
    <row r="430" spans="1:3" x14ac:dyDescent="0.2">
      <c r="A430" s="214" t="s">
        <v>1651</v>
      </c>
      <c r="B430" s="215" t="s">
        <v>1652</v>
      </c>
      <c r="C430" s="215">
        <v>1</v>
      </c>
    </row>
    <row r="431" spans="1:3" x14ac:dyDescent="0.2">
      <c r="A431" s="214" t="s">
        <v>1653</v>
      </c>
      <c r="B431" s="215" t="s">
        <v>1654</v>
      </c>
      <c r="C431" s="215">
        <v>1</v>
      </c>
    </row>
    <row r="432" spans="1:3" x14ac:dyDescent="0.2">
      <c r="A432" s="214" t="s">
        <v>1655</v>
      </c>
      <c r="B432" s="215" t="s">
        <v>1656</v>
      </c>
      <c r="C432" s="215">
        <v>1</v>
      </c>
    </row>
    <row r="433" spans="1:3" x14ac:dyDescent="0.2">
      <c r="A433" s="214" t="s">
        <v>1657</v>
      </c>
      <c r="B433" s="215" t="s">
        <v>1658</v>
      </c>
      <c r="C433" s="215">
        <v>1</v>
      </c>
    </row>
    <row r="434" spans="1:3" x14ac:dyDescent="0.2">
      <c r="A434" s="214" t="s">
        <v>1659</v>
      </c>
      <c r="B434" s="215" t="s">
        <v>1660</v>
      </c>
      <c r="C434" s="215">
        <v>1</v>
      </c>
    </row>
    <row r="435" spans="1:3" x14ac:dyDescent="0.2">
      <c r="A435" s="214" t="s">
        <v>1661</v>
      </c>
      <c r="B435" s="215" t="s">
        <v>1662</v>
      </c>
      <c r="C435" s="215">
        <v>1</v>
      </c>
    </row>
    <row r="436" spans="1:3" x14ac:dyDescent="0.2">
      <c r="A436" s="214" t="s">
        <v>1663</v>
      </c>
      <c r="B436" s="215" t="s">
        <v>1664</v>
      </c>
      <c r="C436" s="215">
        <v>1</v>
      </c>
    </row>
    <row r="437" spans="1:3" x14ac:dyDescent="0.2">
      <c r="A437" s="214" t="s">
        <v>1665</v>
      </c>
      <c r="B437" s="215" t="s">
        <v>1666</v>
      </c>
      <c r="C437" s="215">
        <v>1</v>
      </c>
    </row>
    <row r="438" spans="1:3" x14ac:dyDescent="0.2">
      <c r="A438" s="214" t="s">
        <v>1667</v>
      </c>
      <c r="B438" s="215" t="s">
        <v>1668</v>
      </c>
      <c r="C438" s="215">
        <v>1</v>
      </c>
    </row>
    <row r="439" spans="1:3" x14ac:dyDescent="0.2">
      <c r="A439" s="214" t="s">
        <v>1669</v>
      </c>
      <c r="B439" s="215" t="s">
        <v>1670</v>
      </c>
      <c r="C439" s="215">
        <v>1</v>
      </c>
    </row>
    <row r="440" spans="1:3" x14ac:dyDescent="0.2">
      <c r="A440" s="214" t="s">
        <v>1671</v>
      </c>
      <c r="B440" s="215" t="s">
        <v>1672</v>
      </c>
      <c r="C440" s="215">
        <v>1</v>
      </c>
    </row>
    <row r="441" spans="1:3" x14ac:dyDescent="0.2">
      <c r="A441" s="214" t="s">
        <v>1673</v>
      </c>
      <c r="B441" s="215" t="s">
        <v>1674</v>
      </c>
      <c r="C441" s="215">
        <v>1</v>
      </c>
    </row>
    <row r="442" spans="1:3" x14ac:dyDescent="0.2">
      <c r="A442" s="214" t="s">
        <v>1675</v>
      </c>
      <c r="B442" s="215" t="s">
        <v>1676</v>
      </c>
      <c r="C442" s="215">
        <v>1</v>
      </c>
    </row>
    <row r="443" spans="1:3" x14ac:dyDescent="0.2">
      <c r="A443" s="214" t="s">
        <v>1677</v>
      </c>
      <c r="B443" s="215" t="s">
        <v>1678</v>
      </c>
      <c r="C443" s="215">
        <v>1</v>
      </c>
    </row>
    <row r="444" spans="1:3" x14ac:dyDescent="0.2">
      <c r="A444" s="214" t="s">
        <v>1679</v>
      </c>
      <c r="B444" s="215" t="s">
        <v>1680</v>
      </c>
      <c r="C444" s="215">
        <v>1</v>
      </c>
    </row>
    <row r="445" spans="1:3" x14ac:dyDescent="0.2">
      <c r="A445" s="214" t="s">
        <v>1681</v>
      </c>
      <c r="B445" s="215" t="s">
        <v>1682</v>
      </c>
      <c r="C445" s="215">
        <v>1</v>
      </c>
    </row>
    <row r="446" spans="1:3" x14ac:dyDescent="0.2">
      <c r="A446" s="214" t="s">
        <v>1683</v>
      </c>
      <c r="B446" s="215" t="s">
        <v>1684</v>
      </c>
      <c r="C446" s="215">
        <v>1</v>
      </c>
    </row>
    <row r="447" spans="1:3" x14ac:dyDescent="0.2">
      <c r="A447" s="214" t="s">
        <v>1685</v>
      </c>
      <c r="B447" s="215" t="s">
        <v>1686</v>
      </c>
      <c r="C447" s="215">
        <v>1</v>
      </c>
    </row>
    <row r="448" spans="1:3" x14ac:dyDescent="0.2">
      <c r="A448" s="214" t="s">
        <v>1687</v>
      </c>
      <c r="B448" s="215" t="s">
        <v>1688</v>
      </c>
      <c r="C448" s="215">
        <v>1</v>
      </c>
    </row>
    <row r="449" spans="1:3" x14ac:dyDescent="0.2">
      <c r="A449" s="214" t="s">
        <v>1689</v>
      </c>
      <c r="B449" s="215" t="s">
        <v>1690</v>
      </c>
      <c r="C449" s="215">
        <v>1</v>
      </c>
    </row>
    <row r="450" spans="1:3" x14ac:dyDescent="0.2">
      <c r="A450" s="214" t="s">
        <v>1691</v>
      </c>
      <c r="B450" s="215" t="s">
        <v>1692</v>
      </c>
      <c r="C450" s="215">
        <v>1</v>
      </c>
    </row>
    <row r="451" spans="1:3" x14ac:dyDescent="0.2">
      <c r="A451" s="214" t="s">
        <v>1693</v>
      </c>
      <c r="B451" s="215" t="s">
        <v>1694</v>
      </c>
      <c r="C451" s="215">
        <v>1</v>
      </c>
    </row>
    <row r="452" spans="1:3" x14ac:dyDescent="0.2">
      <c r="A452" s="214" t="s">
        <v>1695</v>
      </c>
      <c r="B452" s="215" t="s">
        <v>1696</v>
      </c>
      <c r="C452" s="215">
        <v>1</v>
      </c>
    </row>
    <row r="453" spans="1:3" x14ac:dyDescent="0.2">
      <c r="A453" s="214" t="s">
        <v>1697</v>
      </c>
      <c r="B453" s="215" t="s">
        <v>1698</v>
      </c>
      <c r="C453" s="215">
        <v>1</v>
      </c>
    </row>
    <row r="454" spans="1:3" x14ac:dyDescent="0.2">
      <c r="A454" s="214" t="s">
        <v>1699</v>
      </c>
      <c r="B454" s="215" t="s">
        <v>1700</v>
      </c>
      <c r="C454" s="215">
        <v>1</v>
      </c>
    </row>
    <row r="455" spans="1:3" x14ac:dyDescent="0.2">
      <c r="A455" s="214" t="s">
        <v>1701</v>
      </c>
      <c r="B455" s="215" t="s">
        <v>1702</v>
      </c>
      <c r="C455" s="215">
        <v>1</v>
      </c>
    </row>
    <row r="456" spans="1:3" x14ac:dyDescent="0.2">
      <c r="A456" s="214" t="s">
        <v>1703</v>
      </c>
      <c r="B456" s="215" t="s">
        <v>1704</v>
      </c>
      <c r="C456" s="215">
        <v>1</v>
      </c>
    </row>
    <row r="457" spans="1:3" x14ac:dyDescent="0.2">
      <c r="A457" s="214" t="s">
        <v>1705</v>
      </c>
      <c r="B457" s="215" t="s">
        <v>1706</v>
      </c>
      <c r="C457" s="215">
        <v>1</v>
      </c>
    </row>
    <row r="458" spans="1:3" x14ac:dyDescent="0.2">
      <c r="A458" s="214" t="s">
        <v>1707</v>
      </c>
      <c r="B458" s="215" t="s">
        <v>1708</v>
      </c>
      <c r="C458" s="215">
        <v>1</v>
      </c>
    </row>
    <row r="459" spans="1:3" x14ac:dyDescent="0.2">
      <c r="A459" s="214" t="s">
        <v>1709</v>
      </c>
      <c r="B459" s="215" t="s">
        <v>1710</v>
      </c>
      <c r="C459" s="215">
        <v>1</v>
      </c>
    </row>
    <row r="460" spans="1:3" x14ac:dyDescent="0.2">
      <c r="A460" s="214" t="s">
        <v>1711</v>
      </c>
      <c r="B460" s="215" t="s">
        <v>1712</v>
      </c>
      <c r="C460" s="215">
        <v>1</v>
      </c>
    </row>
    <row r="461" spans="1:3" x14ac:dyDescent="0.2">
      <c r="A461" s="214" t="s">
        <v>1713</v>
      </c>
      <c r="B461" s="215" t="s">
        <v>1714</v>
      </c>
      <c r="C461" s="215">
        <v>1</v>
      </c>
    </row>
    <row r="462" spans="1:3" x14ac:dyDescent="0.2">
      <c r="A462" s="214" t="s">
        <v>1715</v>
      </c>
      <c r="B462" s="215" t="s">
        <v>1716</v>
      </c>
      <c r="C462" s="215">
        <v>1</v>
      </c>
    </row>
    <row r="463" spans="1:3" x14ac:dyDescent="0.2">
      <c r="A463" s="214" t="s">
        <v>1717</v>
      </c>
      <c r="B463" s="215" t="s">
        <v>1718</v>
      </c>
      <c r="C463" s="215">
        <v>1</v>
      </c>
    </row>
    <row r="464" spans="1:3" x14ac:dyDescent="0.2">
      <c r="A464" s="214" t="s">
        <v>1719</v>
      </c>
      <c r="B464" s="215" t="s">
        <v>1720</v>
      </c>
      <c r="C464" s="215">
        <v>1</v>
      </c>
    </row>
    <row r="465" spans="1:3" x14ac:dyDescent="0.2">
      <c r="A465" s="214" t="s">
        <v>1721</v>
      </c>
      <c r="B465" s="215" t="s">
        <v>1722</v>
      </c>
      <c r="C465" s="215">
        <v>1</v>
      </c>
    </row>
    <row r="466" spans="1:3" x14ac:dyDescent="0.2">
      <c r="A466" s="214" t="s">
        <v>1723</v>
      </c>
      <c r="B466" s="215" t="s">
        <v>1724</v>
      </c>
      <c r="C466" s="215">
        <v>1</v>
      </c>
    </row>
    <row r="467" spans="1:3" x14ac:dyDescent="0.2">
      <c r="A467" s="214" t="s">
        <v>1725</v>
      </c>
      <c r="B467" s="215" t="s">
        <v>1726</v>
      </c>
      <c r="C467" s="215">
        <v>1</v>
      </c>
    </row>
    <row r="468" spans="1:3" x14ac:dyDescent="0.2">
      <c r="A468" s="214" t="s">
        <v>1727</v>
      </c>
      <c r="B468" s="215" t="s">
        <v>1728</v>
      </c>
      <c r="C468" s="215">
        <v>1</v>
      </c>
    </row>
    <row r="469" spans="1:3" x14ac:dyDescent="0.2">
      <c r="A469" s="214" t="s">
        <v>1729</v>
      </c>
      <c r="B469" s="215" t="s">
        <v>1730</v>
      </c>
      <c r="C469" s="215">
        <v>1</v>
      </c>
    </row>
    <row r="470" spans="1:3" x14ac:dyDescent="0.2">
      <c r="A470" s="214" t="s">
        <v>1731</v>
      </c>
      <c r="B470" s="215" t="s">
        <v>1732</v>
      </c>
      <c r="C470" s="215">
        <v>1</v>
      </c>
    </row>
    <row r="471" spans="1:3" x14ac:dyDescent="0.2">
      <c r="A471" s="214" t="s">
        <v>1733</v>
      </c>
      <c r="B471" s="215" t="s">
        <v>1734</v>
      </c>
      <c r="C471" s="215">
        <v>1</v>
      </c>
    </row>
    <row r="472" spans="1:3" x14ac:dyDescent="0.2">
      <c r="A472" s="214" t="s">
        <v>1735</v>
      </c>
      <c r="B472" s="215" t="s">
        <v>1736</v>
      </c>
      <c r="C472" s="215">
        <v>1</v>
      </c>
    </row>
    <row r="473" spans="1:3" x14ac:dyDescent="0.2">
      <c r="A473" s="214" t="s">
        <v>1737</v>
      </c>
      <c r="B473" s="215" t="s">
        <v>1738</v>
      </c>
      <c r="C473" s="215">
        <v>1</v>
      </c>
    </row>
    <row r="474" spans="1:3" x14ac:dyDescent="0.2">
      <c r="A474" s="214" t="s">
        <v>1739</v>
      </c>
      <c r="B474" s="215" t="s">
        <v>1740</v>
      </c>
      <c r="C474" s="215">
        <v>1</v>
      </c>
    </row>
    <row r="475" spans="1:3" x14ac:dyDescent="0.2">
      <c r="A475" s="214" t="s">
        <v>1741</v>
      </c>
      <c r="B475" s="215" t="s">
        <v>1742</v>
      </c>
      <c r="C475" s="215">
        <v>5</v>
      </c>
    </row>
    <row r="476" spans="1:3" x14ac:dyDescent="0.2">
      <c r="A476" s="214" t="s">
        <v>1743</v>
      </c>
      <c r="B476" s="215" t="s">
        <v>1744</v>
      </c>
      <c r="C476" s="215">
        <v>4</v>
      </c>
    </row>
    <row r="477" spans="1:3" x14ac:dyDescent="0.2">
      <c r="A477" s="214" t="s">
        <v>1745</v>
      </c>
      <c r="B477" s="215" t="s">
        <v>1746</v>
      </c>
      <c r="C477" s="215">
        <v>1</v>
      </c>
    </row>
    <row r="478" spans="1:3" x14ac:dyDescent="0.2">
      <c r="A478" s="214" t="s">
        <v>1747</v>
      </c>
      <c r="B478" s="215" t="s">
        <v>1748</v>
      </c>
      <c r="C478" s="215">
        <v>1</v>
      </c>
    </row>
    <row r="479" spans="1:3" x14ac:dyDescent="0.2">
      <c r="A479" s="214" t="s">
        <v>1749</v>
      </c>
      <c r="B479" s="215" t="s">
        <v>1750</v>
      </c>
      <c r="C479" s="215">
        <v>1</v>
      </c>
    </row>
    <row r="480" spans="1:3" x14ac:dyDescent="0.2">
      <c r="A480" s="214" t="s">
        <v>1751</v>
      </c>
      <c r="B480" s="215" t="s">
        <v>1752</v>
      </c>
      <c r="C480" s="215">
        <v>1</v>
      </c>
    </row>
    <row r="481" spans="1:3" x14ac:dyDescent="0.2">
      <c r="A481" s="214" t="s">
        <v>1753</v>
      </c>
      <c r="B481" s="215" t="s">
        <v>1754</v>
      </c>
      <c r="C481" s="215">
        <v>1</v>
      </c>
    </row>
    <row r="482" spans="1:3" x14ac:dyDescent="0.2">
      <c r="A482" s="214" t="s">
        <v>1755</v>
      </c>
      <c r="B482" s="215" t="s">
        <v>1756</v>
      </c>
      <c r="C482" s="215">
        <v>1</v>
      </c>
    </row>
    <row r="483" spans="1:3" x14ac:dyDescent="0.2">
      <c r="A483" s="214" t="s">
        <v>1757</v>
      </c>
      <c r="B483" s="215" t="s">
        <v>1758</v>
      </c>
      <c r="C483" s="215">
        <v>1</v>
      </c>
    </row>
    <row r="484" spans="1:3" x14ac:dyDescent="0.2">
      <c r="A484" s="214" t="s">
        <v>1759</v>
      </c>
      <c r="B484" s="215" t="s">
        <v>1760</v>
      </c>
      <c r="C484" s="215">
        <v>1</v>
      </c>
    </row>
    <row r="485" spans="1:3" x14ac:dyDescent="0.2">
      <c r="A485" s="214" t="s">
        <v>1761</v>
      </c>
      <c r="B485" s="215" t="s">
        <v>1762</v>
      </c>
      <c r="C485" s="215">
        <v>1</v>
      </c>
    </row>
    <row r="486" spans="1:3" x14ac:dyDescent="0.2">
      <c r="A486" s="214" t="s">
        <v>1763</v>
      </c>
      <c r="B486" s="215" t="s">
        <v>1764</v>
      </c>
      <c r="C486" s="215">
        <v>1</v>
      </c>
    </row>
    <row r="487" spans="1:3" x14ac:dyDescent="0.2">
      <c r="A487" s="214" t="s">
        <v>1765</v>
      </c>
      <c r="B487" s="215" t="s">
        <v>1766</v>
      </c>
      <c r="C487" s="215">
        <v>1</v>
      </c>
    </row>
    <row r="488" spans="1:3" x14ac:dyDescent="0.2">
      <c r="A488" s="214" t="s">
        <v>1767</v>
      </c>
      <c r="B488" s="215" t="s">
        <v>1768</v>
      </c>
      <c r="C488" s="215">
        <v>1</v>
      </c>
    </row>
    <row r="489" spans="1:3" x14ac:dyDescent="0.2">
      <c r="A489" s="214" t="s">
        <v>1769</v>
      </c>
      <c r="B489" s="215" t="s">
        <v>1770</v>
      </c>
      <c r="C489" s="215">
        <v>1</v>
      </c>
    </row>
    <row r="490" spans="1:3" x14ac:dyDescent="0.2">
      <c r="A490" s="214" t="s">
        <v>1771</v>
      </c>
      <c r="B490" s="215" t="s">
        <v>1772</v>
      </c>
      <c r="C490" s="215">
        <v>8</v>
      </c>
    </row>
    <row r="491" spans="1:3" x14ac:dyDescent="0.2">
      <c r="A491" s="214" t="s">
        <v>1773</v>
      </c>
      <c r="B491" s="215" t="s">
        <v>1774</v>
      </c>
      <c r="C491" s="215">
        <v>1</v>
      </c>
    </row>
    <row r="492" spans="1:3" x14ac:dyDescent="0.2">
      <c r="A492" s="214" t="s">
        <v>1775</v>
      </c>
      <c r="B492" s="215" t="s">
        <v>1776</v>
      </c>
      <c r="C492" s="215">
        <v>1</v>
      </c>
    </row>
    <row r="493" spans="1:3" x14ac:dyDescent="0.2">
      <c r="A493" s="214" t="s">
        <v>1777</v>
      </c>
      <c r="B493" s="215" t="s">
        <v>1778</v>
      </c>
      <c r="C493" s="215">
        <v>1</v>
      </c>
    </row>
    <row r="494" spans="1:3" x14ac:dyDescent="0.2">
      <c r="A494" s="214" t="s">
        <v>1779</v>
      </c>
      <c r="B494" s="215" t="s">
        <v>1780</v>
      </c>
      <c r="C494" s="215">
        <v>1</v>
      </c>
    </row>
    <row r="495" spans="1:3" x14ac:dyDescent="0.2">
      <c r="A495" s="214" t="s">
        <v>1781</v>
      </c>
      <c r="B495" s="215" t="s">
        <v>1782</v>
      </c>
      <c r="C495" s="215">
        <v>1</v>
      </c>
    </row>
    <row r="496" spans="1:3" x14ac:dyDescent="0.2">
      <c r="A496" s="214" t="s">
        <v>1783</v>
      </c>
      <c r="B496" s="215" t="s">
        <v>1784</v>
      </c>
      <c r="C496" s="215">
        <v>1</v>
      </c>
    </row>
    <row r="497" spans="1:3" x14ac:dyDescent="0.2">
      <c r="A497" s="214" t="s">
        <v>1785</v>
      </c>
      <c r="B497" s="215" t="s">
        <v>1786</v>
      </c>
      <c r="C497" s="215">
        <v>1</v>
      </c>
    </row>
    <row r="498" spans="1:3" x14ac:dyDescent="0.2">
      <c r="A498" s="214" t="s">
        <v>1787</v>
      </c>
      <c r="B498" s="215" t="s">
        <v>1788</v>
      </c>
      <c r="C498" s="215">
        <v>1</v>
      </c>
    </row>
    <row r="499" spans="1:3" x14ac:dyDescent="0.2">
      <c r="A499" s="214" t="s">
        <v>1789</v>
      </c>
      <c r="B499" s="215" t="s">
        <v>1790</v>
      </c>
      <c r="C499" s="215">
        <v>1</v>
      </c>
    </row>
    <row r="500" spans="1:3" x14ac:dyDescent="0.2">
      <c r="A500" s="214" t="s">
        <v>1791</v>
      </c>
      <c r="B500" s="215" t="s">
        <v>1792</v>
      </c>
      <c r="C500" s="215">
        <v>1</v>
      </c>
    </row>
    <row r="501" spans="1:3" x14ac:dyDescent="0.2">
      <c r="A501" s="214" t="s">
        <v>1793</v>
      </c>
      <c r="B501" s="215" t="s">
        <v>1794</v>
      </c>
      <c r="C501" s="215">
        <v>1</v>
      </c>
    </row>
    <row r="502" spans="1:3" x14ac:dyDescent="0.2">
      <c r="A502" s="214" t="s">
        <v>1795</v>
      </c>
      <c r="B502" s="215" t="s">
        <v>1796</v>
      </c>
      <c r="C502" s="215">
        <v>1</v>
      </c>
    </row>
    <row r="503" spans="1:3" x14ac:dyDescent="0.2">
      <c r="A503" s="214" t="s">
        <v>1797</v>
      </c>
      <c r="B503" s="215" t="s">
        <v>1798</v>
      </c>
      <c r="C503" s="215">
        <v>1</v>
      </c>
    </row>
    <row r="504" spans="1:3" x14ac:dyDescent="0.2">
      <c r="A504" s="214" t="s">
        <v>1799</v>
      </c>
      <c r="B504" s="215" t="s">
        <v>1800</v>
      </c>
      <c r="C504" s="215">
        <v>1</v>
      </c>
    </row>
    <row r="505" spans="1:3" x14ac:dyDescent="0.2">
      <c r="A505" s="214" t="s">
        <v>1801</v>
      </c>
      <c r="B505" s="215" t="s">
        <v>1802</v>
      </c>
      <c r="C505" s="215">
        <v>1</v>
      </c>
    </row>
    <row r="506" spans="1:3" x14ac:dyDescent="0.2">
      <c r="A506" s="214" t="s">
        <v>1803</v>
      </c>
      <c r="B506" s="215" t="s">
        <v>1804</v>
      </c>
      <c r="C506" s="215">
        <v>1</v>
      </c>
    </row>
    <row r="507" spans="1:3" x14ac:dyDescent="0.2">
      <c r="A507" s="214" t="s">
        <v>1805</v>
      </c>
      <c r="B507" s="215" t="s">
        <v>1806</v>
      </c>
      <c r="C507" s="215">
        <v>1</v>
      </c>
    </row>
    <row r="508" spans="1:3" x14ac:dyDescent="0.2">
      <c r="A508" s="214" t="s">
        <v>1807</v>
      </c>
      <c r="B508" s="215" t="s">
        <v>1808</v>
      </c>
      <c r="C508" s="215">
        <v>1</v>
      </c>
    </row>
    <row r="509" spans="1:3" x14ac:dyDescent="0.2">
      <c r="A509" s="214" t="s">
        <v>1809</v>
      </c>
      <c r="B509" s="215" t="s">
        <v>1810</v>
      </c>
      <c r="C509" s="215">
        <v>1</v>
      </c>
    </row>
    <row r="510" spans="1:3" x14ac:dyDescent="0.2">
      <c r="A510" s="214" t="s">
        <v>1811</v>
      </c>
      <c r="B510" s="215" t="s">
        <v>1812</v>
      </c>
      <c r="C510" s="215">
        <v>1</v>
      </c>
    </row>
    <row r="511" spans="1:3" x14ac:dyDescent="0.2">
      <c r="A511" s="214" t="s">
        <v>1813</v>
      </c>
      <c r="B511" s="215" t="s">
        <v>1814</v>
      </c>
      <c r="C511" s="215">
        <v>1</v>
      </c>
    </row>
    <row r="512" spans="1:3" x14ac:dyDescent="0.2">
      <c r="A512" s="214" t="s">
        <v>1815</v>
      </c>
      <c r="B512" s="215" t="s">
        <v>1816</v>
      </c>
      <c r="C512" s="215">
        <v>1</v>
      </c>
    </row>
    <row r="513" spans="1:3" x14ac:dyDescent="0.2">
      <c r="A513" s="214" t="s">
        <v>1817</v>
      </c>
      <c r="B513" s="215" t="s">
        <v>1818</v>
      </c>
      <c r="C513" s="215">
        <v>1</v>
      </c>
    </row>
    <row r="514" spans="1:3" x14ac:dyDescent="0.2">
      <c r="A514" s="214" t="s">
        <v>1819</v>
      </c>
      <c r="B514" s="215" t="s">
        <v>1820</v>
      </c>
      <c r="C514" s="215">
        <v>1</v>
      </c>
    </row>
    <row r="515" spans="1:3" x14ac:dyDescent="0.2">
      <c r="A515" s="214" t="s">
        <v>1821</v>
      </c>
      <c r="B515" s="215" t="s">
        <v>1822</v>
      </c>
      <c r="C515" s="215">
        <v>1</v>
      </c>
    </row>
    <row r="516" spans="1:3" x14ac:dyDescent="0.2">
      <c r="A516" s="214" t="s">
        <v>1823</v>
      </c>
      <c r="B516" s="215" t="s">
        <v>1824</v>
      </c>
      <c r="C516" s="215">
        <v>1</v>
      </c>
    </row>
    <row r="517" spans="1:3" x14ac:dyDescent="0.2">
      <c r="A517" s="214" t="s">
        <v>1825</v>
      </c>
      <c r="B517" s="215" t="s">
        <v>1826</v>
      </c>
      <c r="C517" s="215">
        <v>1</v>
      </c>
    </row>
    <row r="518" spans="1:3" x14ac:dyDescent="0.2">
      <c r="A518" s="214" t="s">
        <v>1827</v>
      </c>
      <c r="B518" s="215" t="s">
        <v>1828</v>
      </c>
      <c r="C518" s="215">
        <v>1</v>
      </c>
    </row>
    <row r="519" spans="1:3" x14ac:dyDescent="0.2">
      <c r="A519" s="214" t="s">
        <v>1829</v>
      </c>
      <c r="B519" s="215" t="s">
        <v>1830</v>
      </c>
      <c r="C519" s="215">
        <v>1</v>
      </c>
    </row>
    <row r="520" spans="1:3" x14ac:dyDescent="0.2">
      <c r="A520" s="214" t="s">
        <v>1831</v>
      </c>
      <c r="B520" s="215" t="s">
        <v>1832</v>
      </c>
      <c r="C520" s="215">
        <v>1</v>
      </c>
    </row>
    <row r="521" spans="1:3" x14ac:dyDescent="0.2">
      <c r="A521" s="214" t="s">
        <v>1833</v>
      </c>
      <c r="B521" s="215" t="s">
        <v>1834</v>
      </c>
      <c r="C521" s="215">
        <v>1</v>
      </c>
    </row>
    <row r="522" spans="1:3" x14ac:dyDescent="0.2">
      <c r="A522" s="214" t="s">
        <v>1835</v>
      </c>
      <c r="B522" s="215" t="s">
        <v>1836</v>
      </c>
      <c r="C522" s="215">
        <v>1</v>
      </c>
    </row>
    <row r="523" spans="1:3" x14ac:dyDescent="0.2">
      <c r="A523" s="214" t="s">
        <v>1837</v>
      </c>
      <c r="B523" s="215" t="s">
        <v>1838</v>
      </c>
      <c r="C523" s="215">
        <v>1</v>
      </c>
    </row>
    <row r="524" spans="1:3" x14ac:dyDescent="0.2">
      <c r="A524" s="214" t="s">
        <v>1839</v>
      </c>
      <c r="B524" s="215" t="s">
        <v>1840</v>
      </c>
      <c r="C524" s="215">
        <v>1</v>
      </c>
    </row>
    <row r="525" spans="1:3" x14ac:dyDescent="0.2">
      <c r="A525" s="214" t="s">
        <v>1841</v>
      </c>
      <c r="B525" s="215" t="s">
        <v>1842</v>
      </c>
      <c r="C525" s="215">
        <v>1</v>
      </c>
    </row>
    <row r="526" spans="1:3" x14ac:dyDescent="0.2">
      <c r="A526" s="214" t="s">
        <v>1843</v>
      </c>
      <c r="B526" s="215" t="s">
        <v>1844</v>
      </c>
      <c r="C526" s="215">
        <v>1</v>
      </c>
    </row>
    <row r="527" spans="1:3" x14ac:dyDescent="0.2">
      <c r="A527" s="214" t="s">
        <v>1845</v>
      </c>
      <c r="B527" s="215" t="s">
        <v>1846</v>
      </c>
      <c r="C527" s="215">
        <v>1</v>
      </c>
    </row>
    <row r="528" spans="1:3" x14ac:dyDescent="0.2">
      <c r="A528" s="214" t="s">
        <v>1847</v>
      </c>
      <c r="B528" s="215" t="s">
        <v>1848</v>
      </c>
      <c r="C528" s="215">
        <v>1</v>
      </c>
    </row>
    <row r="529" spans="1:3" x14ac:dyDescent="0.2">
      <c r="A529" s="214" t="s">
        <v>1849</v>
      </c>
      <c r="B529" s="215" t="s">
        <v>1850</v>
      </c>
      <c r="C529" s="215">
        <v>1</v>
      </c>
    </row>
    <row r="530" spans="1:3" x14ac:dyDescent="0.2">
      <c r="A530" s="214" t="s">
        <v>1851</v>
      </c>
      <c r="B530" s="215" t="s">
        <v>1852</v>
      </c>
      <c r="C530" s="215">
        <v>1</v>
      </c>
    </row>
    <row r="531" spans="1:3" x14ac:dyDescent="0.2">
      <c r="A531" s="214" t="s">
        <v>1853</v>
      </c>
      <c r="B531" s="215" t="s">
        <v>1854</v>
      </c>
      <c r="C531" s="215">
        <v>1</v>
      </c>
    </row>
    <row r="532" spans="1:3" x14ac:dyDescent="0.2">
      <c r="A532" s="214" t="s">
        <v>1855</v>
      </c>
      <c r="B532" s="215" t="s">
        <v>1856</v>
      </c>
      <c r="C532" s="215">
        <v>1</v>
      </c>
    </row>
    <row r="533" spans="1:3" x14ac:dyDescent="0.2">
      <c r="A533" s="214" t="s">
        <v>1857</v>
      </c>
      <c r="B533" s="215" t="s">
        <v>1858</v>
      </c>
      <c r="C533" s="215">
        <v>1</v>
      </c>
    </row>
    <row r="534" spans="1:3" ht="25.5" x14ac:dyDescent="0.2">
      <c r="A534" s="214" t="s">
        <v>1859</v>
      </c>
      <c r="B534" s="215" t="s">
        <v>1860</v>
      </c>
      <c r="C534" s="215">
        <v>1</v>
      </c>
    </row>
    <row r="535" spans="1:3" x14ac:dyDescent="0.2">
      <c r="A535" s="214" t="s">
        <v>1861</v>
      </c>
      <c r="B535" s="215" t="s">
        <v>1862</v>
      </c>
      <c r="C535" s="215">
        <v>1</v>
      </c>
    </row>
    <row r="536" spans="1:3" x14ac:dyDescent="0.2">
      <c r="A536" s="214" t="s">
        <v>1863</v>
      </c>
      <c r="B536" s="215" t="s">
        <v>1864</v>
      </c>
      <c r="C536" s="215">
        <v>1</v>
      </c>
    </row>
    <row r="537" spans="1:3" x14ac:dyDescent="0.2">
      <c r="A537" s="214" t="s">
        <v>1865</v>
      </c>
      <c r="B537" s="215" t="s">
        <v>1866</v>
      </c>
      <c r="C537" s="215">
        <v>1</v>
      </c>
    </row>
    <row r="538" spans="1:3" x14ac:dyDescent="0.2">
      <c r="A538" s="214" t="s">
        <v>1867</v>
      </c>
      <c r="B538" s="215" t="s">
        <v>1868</v>
      </c>
      <c r="C538" s="215">
        <v>1</v>
      </c>
    </row>
    <row r="539" spans="1:3" x14ac:dyDescent="0.2">
      <c r="A539" s="214" t="s">
        <v>1869</v>
      </c>
      <c r="B539" s="215" t="s">
        <v>1870</v>
      </c>
      <c r="C539" s="215">
        <v>1</v>
      </c>
    </row>
    <row r="540" spans="1:3" x14ac:dyDescent="0.2">
      <c r="A540" s="214" t="s">
        <v>1871</v>
      </c>
      <c r="B540" s="215" t="s">
        <v>1872</v>
      </c>
      <c r="C540" s="215">
        <v>1</v>
      </c>
    </row>
    <row r="541" spans="1:3" x14ac:dyDescent="0.2">
      <c r="A541" s="214" t="s">
        <v>1873</v>
      </c>
      <c r="B541" s="215" t="s">
        <v>1874</v>
      </c>
      <c r="C541" s="215">
        <v>1</v>
      </c>
    </row>
    <row r="542" spans="1:3" x14ac:dyDescent="0.2">
      <c r="A542" s="214" t="s">
        <v>1875</v>
      </c>
      <c r="B542" s="215" t="s">
        <v>1876</v>
      </c>
      <c r="C542" s="215">
        <v>1</v>
      </c>
    </row>
    <row r="543" spans="1:3" x14ac:dyDescent="0.2">
      <c r="A543" s="214" t="s">
        <v>1877</v>
      </c>
      <c r="B543" s="215" t="s">
        <v>1878</v>
      </c>
      <c r="C543" s="215">
        <v>1</v>
      </c>
    </row>
    <row r="544" spans="1:3" x14ac:dyDescent="0.2">
      <c r="A544" s="214" t="s">
        <v>1879</v>
      </c>
      <c r="B544" s="215" t="s">
        <v>1880</v>
      </c>
      <c r="C544" s="215">
        <v>1</v>
      </c>
    </row>
    <row r="545" spans="1:3" x14ac:dyDescent="0.2">
      <c r="A545" s="214" t="s">
        <v>1881</v>
      </c>
      <c r="B545" s="215" t="s">
        <v>1882</v>
      </c>
      <c r="C545" s="215">
        <v>1</v>
      </c>
    </row>
    <row r="546" spans="1:3" x14ac:dyDescent="0.2">
      <c r="A546" s="214" t="s">
        <v>1883</v>
      </c>
      <c r="B546" s="215" t="s">
        <v>1884</v>
      </c>
      <c r="C546" s="215">
        <v>1</v>
      </c>
    </row>
    <row r="547" spans="1:3" x14ac:dyDescent="0.2">
      <c r="A547" s="214" t="s">
        <v>1885</v>
      </c>
      <c r="B547" s="215" t="s">
        <v>1886</v>
      </c>
      <c r="C547" s="215">
        <v>1</v>
      </c>
    </row>
    <row r="548" spans="1:3" x14ac:dyDescent="0.2">
      <c r="A548" s="214" t="s">
        <v>1887</v>
      </c>
      <c r="B548" s="215" t="s">
        <v>1888</v>
      </c>
      <c r="C548" s="215">
        <v>1</v>
      </c>
    </row>
  </sheetData>
  <autoFilter ref="A1:T1" xr:uid="{00000000-0001-0000-07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O G x P W X 0 U F W K l A A A A 9 w A A A B I A H A B D b 2 5 m a W c v U G F j a 2 F n Z S 5 4 b W w g o h g A K K A U A A A A A A A A A A A A A A A A A A A A A A A A A A A A h Y 9 B D o I w F E S v Q r q n L d U Y Q z 5 l 4 V Y S E 6 J x S 2 q F R v g Y W i x 3 c + G R v I I Y R d 2 5 n J k 3 y c z 9 e o N 0 a O r g o j t r W k x I R D k J N K r 2 Y L B M S O + O 4 Z K k E j a F O h W l D k Y Y b T x Y k 5 D K u X P M m P e e + h l t u 5 I J z i O 2 z 9 a 5 q n R T h A a t K 1 B p 8 m k d / r e I h N 1 r j B Q 0 E g s q 5 l x Q D m x y I T P 4 J c Q 4 + J n + m L D q a 9 d 3 W m o M t z m w S Q J 7 n 5 A P U E s D B B Q A A g A I A D h s T 1 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4 b E 9 Z K I p H u A 4 A A A A R A A A A E w A c A E Z v c m 1 1 b G F z L 1 N l Y 3 R p b 2 4 x L m 0 g o h g A K K A U A A A A A A A A A A A A A A A A A A A A A A A A A A A A K 0 5 N L s n M z 1 M I h t C G 1 g B Q S w E C L Q A U A A I A C A A 4 b E 9 Z f R Q V Y q U A A A D 3 A A A A E g A A A A A A A A A A A A A A A A A A A A A A Q 2 9 u Z m l n L 1 B h Y 2 t h Z 2 U u e G 1 s U E s B A i 0 A F A A C A A g A O G x P W Q / K 6 a u k A A A A 6 Q A A A B M A A A A A A A A A A A A A A A A A 8 Q A A A F t D b 2 5 0 Z W 5 0 X 1 R 5 c G V z X S 5 4 b W x Q S w E C L Q A U A A I A C A A 4 b E 9 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T j z H n h a t E i A Q l i x 4 R 0 g 7 w A A A A A C A A A A A A A D Z g A A w A A A A B A A A A D V d I w m 9 h j x p 1 y R W G e 0 m G V p A A A A A A S A A A C g A A A A E A A A A I b 1 O u S M x B w T u w x d / G X x 7 s R Q A A A A Z S J q 2 n q T S q / Z d G B t B t + D z l B J O h w r 1 z o g N S 6 T 8 S C b l a T v V d a R m h z H U 9 P x 5 K 1 o p X h K l 0 X l W X l x X P n r y z v i W 0 z j 9 m T p z t D T h J Y B u U K g r I B t / s Q U A A A A M / U p u 6 y / o n J 4 C T F 1 Z y 9 0 l g S q d 2 E = < / D a t a M a s h u p > 
</file>

<file path=customXml/itemProps1.xml><?xml version="1.0" encoding="utf-8"?>
<ds:datastoreItem xmlns:ds="http://schemas.openxmlformats.org/officeDocument/2006/customXml" ds:itemID="{3D157C05-56F5-4023-B706-C7F8C857133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Check Point Test Cases</vt:lpstr>
      <vt:lpstr>Change Log</vt:lpstr>
      <vt:lpstr>New Release Changes</vt:lpstr>
      <vt:lpstr>Issue Code Table</vt:lpstr>
      <vt:lpstr>'New Release Changes'!Print_Area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Nordby Jonathan E (Contractor)</dc:creator>
  <cp:lastModifiedBy>Finders Michael D</cp:lastModifiedBy>
  <dcterms:created xsi:type="dcterms:W3CDTF">2024-10-15T15:55:54Z</dcterms:created>
  <dcterms:modified xsi:type="dcterms:W3CDTF">2025-04-02T15:06:40Z</dcterms:modified>
</cp:coreProperties>
</file>